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0725" activeTab="0"/>
  </bookViews>
  <sheets>
    <sheet name="续建" sheetId="1" r:id="rId1"/>
  </sheets>
  <definedNames>
    <definedName name="_xlnm._FilterDatabase" localSheetId="0" hidden="1">'续建'!$A$4:$N$760</definedName>
  </definedNames>
  <calcPr fullCalcOnLoad="1"/>
</workbook>
</file>

<file path=xl/sharedStrings.xml><?xml version="1.0" encoding="utf-8"?>
<sst xmlns="http://schemas.openxmlformats.org/spreadsheetml/2006/main" count="7284" uniqueCount="4507">
  <si>
    <t>附件2</t>
  </si>
  <si>
    <t>2020年第一批自治区层面统筹推进重大项目（续建）进度目标责任表</t>
  </si>
  <si>
    <t>金额单位：万元</t>
  </si>
  <si>
    <t>序号</t>
  </si>
  <si>
    <t>项目名称</t>
  </si>
  <si>
    <t>项目代码</t>
  </si>
  <si>
    <t>产业类别</t>
  </si>
  <si>
    <t>主要建设内容及规模</t>
  </si>
  <si>
    <t>建设起止年限</t>
  </si>
  <si>
    <t>资金来源</t>
  </si>
  <si>
    <t>总投资</t>
  </si>
  <si>
    <t>截止2019年累计完成投资</t>
  </si>
  <si>
    <t>截至2019年底工程进展情况</t>
  </si>
  <si>
    <t>2020年计划投资</t>
  </si>
  <si>
    <t>2020年工程形象进度目标</t>
  </si>
  <si>
    <t>项目业主</t>
  </si>
  <si>
    <t>责任单位</t>
  </si>
  <si>
    <t>全区</t>
  </si>
  <si>
    <t>南宁市</t>
  </si>
  <si>
    <t>小计</t>
  </si>
  <si>
    <t>南宁轨道交通4号线一期工程</t>
  </si>
  <si>
    <t>2017-450100-54-01-019257</t>
  </si>
  <si>
    <t>城市轨道交通</t>
  </si>
  <si>
    <t>西起南宁南站，东至新村，全长24.5公里，设置车站19座</t>
  </si>
  <si>
    <t>2016-2021</t>
  </si>
  <si>
    <t>财政拨款银行贷款
业主自筹</t>
  </si>
  <si>
    <t>土方开挖完成97%，主体结构完成96%，盾构区间完成89%，附属工程完成57%，机电安装及装修54%</t>
  </si>
  <si>
    <t>南宁南站到楞塘村段通车</t>
  </si>
  <si>
    <t>南宁轨道交通集团有限责任公司</t>
  </si>
  <si>
    <t>南宁市人民政府</t>
  </si>
  <si>
    <t>南宁轨道交通5号线一期工程</t>
  </si>
  <si>
    <t>2017-450000-54-01-000015</t>
  </si>
  <si>
    <t>线路全长20.38公里；设车站17座，均为地下站，其中换乘站6座；设综合基地1座，主变3座，其中新建旱塘和金桥主变各1座，利用在建五里亭主变1座（仅作为远期支援供电用）</t>
  </si>
  <si>
    <t>2017-2021</t>
  </si>
  <si>
    <t>主体围护结构开累完成100%，土方98%，主体结构93%，盾构区间80%，附属工程11%，机电安装及装修0.05%</t>
  </si>
  <si>
    <t>车站主体围护结构完成100%，车站主体土方开挖100%，车站主体结构完成100%，区间完成97%，车站附属结构完成67%，机电安装及装修13%</t>
  </si>
  <si>
    <t>南宁屯里油库整体搬迁及配套项目</t>
  </si>
  <si>
    <t>2018-450102-59-02-002074</t>
  </si>
  <si>
    <t>能源</t>
  </si>
  <si>
    <t>新建：①油罐27座，总库容28.2万立方米；②铁路专用线2.5公里；③新建管输站场及配套设备设施</t>
  </si>
  <si>
    <t>2018-2021</t>
  </si>
  <si>
    <t>银行贷款
业主自筹</t>
  </si>
  <si>
    <t>1.旧库土地已完成补偿，正在进行旧库（复原）施工图预算审核工作；
2.油库（新址）共465.986亩土地已完成出让，新建油库工程已完成施工招标并开工建设；
3.新建配套铁路专用线项目已完成施工、监理招标，正在开展跨长堽路延长线钢架桥桩基础施工；
4.南宁站搬迁及配套管道迁改前期“三同时”评价已基本完成，正在开展详细设计和预算编制，以及监理招标工作</t>
  </si>
  <si>
    <t>完成油库建设工程量的50%；完成铁路专用线工程量的60%；完成输油站场和配套输油管道迁改工程量的40%</t>
  </si>
  <si>
    <t>中国石化销售有限公司广西南宁石油分公司</t>
  </si>
  <si>
    <t>中国-东盟信息港南宁五象远洋大数据产业园</t>
  </si>
  <si>
    <t>2018-450114-64-03-008046</t>
  </si>
  <si>
    <t>新一代信息技术</t>
  </si>
  <si>
    <t>建设IDC大数据中心，总建筑面积约29.8万平方米</t>
  </si>
  <si>
    <t>2019-2022</t>
  </si>
  <si>
    <t>项目展示厅已建成，A1厂房主体已封顶、柴发楼和并机楼已完成地基处理、主要设备（机柜、精密空调、UPS等）陆续进场安装</t>
  </si>
  <si>
    <t>开展二期前期工作，开工建设A4厂房，争取年底完成厂房建设</t>
  </si>
  <si>
    <t>广西远洋金象大数据有限公司</t>
  </si>
  <si>
    <t>南宁市测绘地理信息科技研发及展示中心</t>
  </si>
  <si>
    <t>2017-450100-74-03-014216</t>
  </si>
  <si>
    <t>建设地理信息产业办公楼、测绘技术研发与培训中心、科普教育中心、测绘科技展示、体验中心、物业管理用房等，总建筑面积约86544.08平方米</t>
  </si>
  <si>
    <t>2019-2021</t>
  </si>
  <si>
    <t>业主自筹</t>
  </si>
  <si>
    <t>开展场地平整和基坑支护开挖、地下室施工</t>
  </si>
  <si>
    <t>主体施工完成80%</t>
  </si>
  <si>
    <t>南宁市勘察测绘地理信息院</t>
  </si>
  <si>
    <t>中国电信东盟国际信息园（一期）</t>
  </si>
  <si>
    <t>2018-450108-63-03-004813</t>
  </si>
  <si>
    <t>建设1栋动力中心，2栋综合运营基地，4栋数据中心，建成后可提供IDC机架约13800个，总建筑面积约16万平方米</t>
  </si>
  <si>
    <t>动力中心完成主体及外装修</t>
  </si>
  <si>
    <t>动力中心竣工验收；2#数据中心开工建设，完成主体施工；动力中心机电配套施工</t>
  </si>
  <si>
    <t>中国电信股份有限公司南宁分公司</t>
  </si>
  <si>
    <t>中国移动（广西）数据中心项目（一期）</t>
  </si>
  <si>
    <t>2018-450108-64-03-034118</t>
  </si>
  <si>
    <t>总建筑面积约10.6万平方米，包括2栋数据中心、1栋动力中心、1栋维护支撑用房等，可提供超1.3万个机架</t>
  </si>
  <si>
    <t>完成一期土建工程80%的冲孔灌注桩</t>
  </si>
  <si>
    <t>一期土建工程建筑封顶</t>
  </si>
  <si>
    <t>中国移动通信集团广西有限公司</t>
  </si>
  <si>
    <t>南宁市哈罗礼德国际学校</t>
  </si>
  <si>
    <t>2019-450104-82-02-028826</t>
  </si>
  <si>
    <t>普通教育</t>
  </si>
  <si>
    <t>建设包含南宁市哈罗小狮幼儿园、哈罗礼德学校、哈罗礼德高中，规模为在校生3000人、共66个班（其中，幼儿园12个班，小学24个班，初中15个班，高中15个班）</t>
  </si>
  <si>
    <t>已完成方案报建，目前正在办理工程规划许可证、主体封顶</t>
  </si>
  <si>
    <t>主体施工，幼儿园部分完工</t>
  </si>
  <si>
    <t>南宁市平德房地产开发有限公司</t>
  </si>
  <si>
    <t>东盟国际生物科技谷</t>
  </si>
  <si>
    <t>2018-450114-75-03-004111</t>
  </si>
  <si>
    <t>生物医药</t>
  </si>
  <si>
    <t>建设全细胞储存库、基因数据库、生物样本库、科研中心、临床医疗、康复中心、健康产业化中心、综合性生物医药和干细胞产业中心；建设可储存100万人份的干细胞储存库，用于自体储存和慈善储存；总建筑面积约10.2万平方米</t>
  </si>
  <si>
    <t>2018-2022</t>
  </si>
  <si>
    <t>完成二期项目施工许可证办理，永久水电报安装；1#主体封顶，主体隔墙施工</t>
  </si>
  <si>
    <t>2#主体及外立面装修，二期地下室施工完成</t>
  </si>
  <si>
    <t>广西康久生物科技有限公司</t>
  </si>
  <si>
    <t>南宁启迪东盟科技城-科技研孵中心、高科技企业总部</t>
  </si>
  <si>
    <t>2019-450109-75-03-033234</t>
  </si>
  <si>
    <t>其他服务业</t>
  </si>
  <si>
    <t>建设科技总部港、科技研孵中心；总建筑面积约35万平方米，其中，科技研孵中心面积12万平方米、高科技企业总部面积23万平方米</t>
  </si>
  <si>
    <t>银行贷款业主自筹</t>
  </si>
  <si>
    <t>1、科技研孵中心：创新中心落成开放，二期工程土方及基坑支护施工；
2、高科技企业总部：主体及地下室结构施工。</t>
  </si>
  <si>
    <t>科技研孵中心落成开放；高科技企业总部完成主体施工</t>
  </si>
  <si>
    <t>南宁启迪创新科技投资有限公司</t>
  </si>
  <si>
    <t>广西民华跨境电商科技产业园</t>
  </si>
  <si>
    <t>2018-450114-64-03-022768</t>
  </si>
  <si>
    <t>建设15栋单体，其中14栋标准厂房，1栋配套服务楼，总建筑面积约13.74万平方米</t>
  </si>
  <si>
    <t>一期竣工验收、二期基础、主体施工</t>
  </si>
  <si>
    <t>二期主体封顶</t>
  </si>
  <si>
    <t>广西民华达科技有限公司</t>
  </si>
  <si>
    <t>南宁市朝阳溪河道综合整治工程（秀厢大道—罗伞岭水库）</t>
  </si>
  <si>
    <t>2018-450100-78-01-042445</t>
  </si>
  <si>
    <t>环境综合治理</t>
  </si>
  <si>
    <t>对长约5km河道进行综合整治、控源截污、河道清淤、生态修复等</t>
  </si>
  <si>
    <t>财政拨款银行贷款业主自筹</t>
  </si>
  <si>
    <t>完成其中四个调蓄池桩基施工并开展土方工程建设；开展沿线河道改造及截污管施工</t>
  </si>
  <si>
    <t>继续主体施工</t>
  </si>
  <si>
    <t>南宁建宁水务投资集团有限责任公司（排水公司）</t>
  </si>
  <si>
    <t>南宁市朝阳溪暗涵（十三中—二十八中）改造工程</t>
  </si>
  <si>
    <t>2019-450100-78-01-011339</t>
  </si>
  <si>
    <t>2.8公里暗涵改造、实施清污分流</t>
  </si>
  <si>
    <t>完成其中2个调蓄池的桩基并开展主体施工；开展暗涵桩基施工</t>
  </si>
  <si>
    <t>南宁市亭子冲流域治理工程（一期）</t>
  </si>
  <si>
    <t>2019-450105-46-01-000850</t>
  </si>
  <si>
    <t>对河道两岸进行截污、雨污分流改造、雨污水管清淤、内源治理、生态修复、河道补水等</t>
  </si>
  <si>
    <t>完成其中两个调蓄池的支护及主体工程，沿线管道敷设约完成工程总量的80%</t>
  </si>
  <si>
    <t>南宁市那平江流域治理工程（一期）</t>
  </si>
  <si>
    <t>2019-450100-78-01-015760</t>
  </si>
  <si>
    <t>80公里长河道清淤、62公里两岸截污、生态修复等</t>
  </si>
  <si>
    <t>完成其中两个个调蓄池桩基施工并开展土方工程建设；开展沿线截污管道敷设</t>
  </si>
  <si>
    <t>南宁市江北片内河生态基流补水工程</t>
  </si>
  <si>
    <t>2019-450111-77-01-007151</t>
  </si>
  <si>
    <t>建设心圩江至朝阳溪、朝阳溪至罗伞岭水库输水管及配套泵房等</t>
  </si>
  <si>
    <t>开展补水泵房支护及土方开挖，完成输水管线敷设约3000米</t>
  </si>
  <si>
    <t>南宁市物流园污水处理厂（一期）工程</t>
  </si>
  <si>
    <t>2018-450114-46-02-010757</t>
  </si>
  <si>
    <t>污水处理</t>
  </si>
  <si>
    <t>污水处理厂1座，土建规模为4万m³/d，污水处理（近期）规模2万m³/d</t>
  </si>
  <si>
    <t>完成基础底板</t>
  </si>
  <si>
    <t>设备安装，并通水调试</t>
  </si>
  <si>
    <t>广西绿城水务股份有限公司</t>
  </si>
  <si>
    <t>南宁市银海大道（K8+080-平乐大道）污水管工程</t>
  </si>
  <si>
    <t>2017-450114-46-02-026883</t>
  </si>
  <si>
    <t>建设污水管DN1000～DN1500，总长9569m</t>
  </si>
  <si>
    <t>开展污水管道建设</t>
  </si>
  <si>
    <t>完成污水管道建设</t>
  </si>
  <si>
    <t>高新区污水干管完善工程</t>
  </si>
  <si>
    <t>2018-450111-48-02-020683</t>
  </si>
  <si>
    <t>建设科园东十二路、科兴路、科德路、高华路、高新大道、高科路、滨河路、高新大道等8条道路污水管道</t>
  </si>
  <si>
    <t>那平江污水处理厂</t>
  </si>
  <si>
    <t>2019-450103-46-02-002795</t>
  </si>
  <si>
    <t>建设污水处理厂1座，规模10万m³/d</t>
  </si>
  <si>
    <t>完成南侧构筑物基础底板</t>
  </si>
  <si>
    <t>完成主体工程及设备安装，并通水调试</t>
  </si>
  <si>
    <t>宾阳县亿联建材家居五金城项目</t>
  </si>
  <si>
    <t>2018-450126-70-03-026884</t>
  </si>
  <si>
    <t>商贸流通</t>
  </si>
  <si>
    <t>建设建材家居五金市场，休闲美食街区，仓储，办公用房等，总建筑面积15万平方米</t>
  </si>
  <si>
    <t>主体封顶39幢，高层主体完成至6层，装饰装修开始施工，配套工程开始进场施工</t>
  </si>
  <si>
    <t>主体完工</t>
  </si>
  <si>
    <t>宾阳县亿联建材家居五金城有限公司</t>
  </si>
  <si>
    <t>广西正邦存栏4.8万头母猪繁殖场“种养结合”基地建设项目（宾阳）</t>
  </si>
  <si>
    <t>2017-450126-03-03-030756</t>
  </si>
  <si>
    <t>畜牧业</t>
  </si>
  <si>
    <t>建设各类猪舍33栋、总场综合楼、宿舍楼6栋、食堂3栋、消毒室等附属用房，总建筑面积约30.76万平方米，存栏母猪4.8万头</t>
  </si>
  <si>
    <t>完成总场综合楼、宿舍楼2栋、食堂1栋、消毒室等附属用房设施建设，完成猪舍土建建设，并部分投产目前存栏1.8万头生猪</t>
  </si>
  <si>
    <t>新建7栋猪舍，预计2020年底存栏16800头母猪</t>
  </si>
  <si>
    <t>广西正邦畜牧发展有限公司</t>
  </si>
  <si>
    <t>宾阳县城东环路改扩建工程（美食街至宾州镇政府）改扩建工程</t>
  </si>
  <si>
    <t>2018-450126-48-01-004437</t>
  </si>
  <si>
    <t>其他市政基础设施</t>
  </si>
  <si>
    <t>包含东环路（美食街至宾州镇政府）改扩建工程、东环路连接贵隆高速公路道路工程，道路长约5770米，道路红线宽度为60米，道路级别为城市主干路</t>
  </si>
  <si>
    <t>财政拨款</t>
  </si>
  <si>
    <t>k线完成雨污水管埋设并完成至级配层；A线完成软基换填双侧1000米；B线完成软基换填双侧共三千米</t>
  </si>
  <si>
    <t>道路主体施工</t>
  </si>
  <si>
    <t>宾阳县住房和城乡建设局</t>
  </si>
  <si>
    <t>G324横县南绕城线(含横州大桥)</t>
  </si>
  <si>
    <t>2019-450127-48-01-003706</t>
  </si>
  <si>
    <t>其他交通设施</t>
  </si>
  <si>
    <t>一级公路，全长20.3公里，其中公路工程18.2公里，桥梁及引道工程2.1公里。</t>
  </si>
  <si>
    <t>完成征地拆迁及大桥主体工程开工建设</t>
  </si>
  <si>
    <t>完成横州大桥及引道工程桥梁部分下部结构建设，横州大桥及引道工程大桥主体工程全面开工建设</t>
  </si>
  <si>
    <t>横县交通运输局</t>
  </si>
  <si>
    <t>自治区社会化养老服务试点项目——广西和正康乐城二期项目（颐养公寓及部分配套）</t>
  </si>
  <si>
    <t>2017-450113-84-03-035298</t>
  </si>
  <si>
    <t>养生长寿健康产业</t>
  </si>
  <si>
    <t>建设信息中心大楼、颐乐中心大楼、老年公寓、护理中心及公共服务配套设施，建筑面积约11.83万平方米</t>
  </si>
  <si>
    <t>服务中心、颐乐中心已经开挖基坑</t>
  </si>
  <si>
    <t>完成颐养公寓的前期工作，场地平整，服务中心的房建施工工作</t>
  </si>
  <si>
    <t>太和自在城股份有限公司</t>
  </si>
  <si>
    <t>广西科天水性科技产业园项目</t>
  </si>
  <si>
    <t>2017-450113-21-03-004204</t>
  </si>
  <si>
    <t>节能环保</t>
  </si>
  <si>
    <t>主要建设5万吨/年水性聚氨酯、500万平方米/年水性地板、20万立方米水性密度板、4000万米水性合成革、30万立方米/年水性刨花板、400万张/年水性板材贴面、20万吨/年水性涂料、30万套/年无毒全屋定制家具、15万套/年无毒家具、500万张/年木香板以及与该项目相配套的生产车间、实验室、仓库、办公楼、员工宿舍等</t>
  </si>
  <si>
    <t>1.1#、2#科研办公楼主体结构完成，专家公寓、食堂多功能楼已完成建设；
2.综合楼主体结构完成，装饰及安装正在施工；涂料车间钢结构钢柱安装完成；涂料库房钢结构主体完成；
3.无毒家具、无毒定制家居、水性地板、水性贴面板生产线已生产；
4.刨花板生产线已投产</t>
  </si>
  <si>
    <t>进行消防建设及厂区室内外道路建设</t>
  </si>
  <si>
    <t>南宁科天水性科技有限责任公司</t>
  </si>
  <si>
    <t>广西路远智能自动装备项目</t>
  </si>
  <si>
    <t>2018-450105-38-03-035176</t>
  </si>
  <si>
    <t>先进装备制造业</t>
  </si>
  <si>
    <t>建设自动化生产车间、零部件生产车间、外协生产车间、大型仓库调配中心、技术研发中心、园区多层生产车间、员工生活服务等相关产业配套中心，年产贴片机（SMT）1200台以上</t>
  </si>
  <si>
    <t>开展基坑开挖和基坑支护等基础施工</t>
  </si>
  <si>
    <t>开展厂房部分基础施工，对1-3#生产车间主体施工及3栋钢结构厂房（A#、D#、E#）施工</t>
  </si>
  <si>
    <t>广西路远智能科技有限公司</t>
  </si>
  <si>
    <t>南宁红星美凯龙家居博览中心</t>
  </si>
  <si>
    <t>2018-450105-47-03-038528</t>
  </si>
  <si>
    <t>拟建设16万平方米家居博览中心及配套仓储物流</t>
  </si>
  <si>
    <t>正在进行土方和桩基施工</t>
  </si>
  <si>
    <t>主体施工</t>
  </si>
  <si>
    <t>南宁红星美凯龙环球家居博览中心有限责任公司</t>
  </si>
  <si>
    <t>高端高精铝材首台套重大短板装备及配套建设项目</t>
  </si>
  <si>
    <t>2019-450105-32-03-001900</t>
  </si>
  <si>
    <t>有色金属工业</t>
  </si>
  <si>
    <t>拟利用广西南南铝加工有限公司现有厂房，通过填平补齐的方式新增气垫炉、辊底式淬火炉等重大短板装备，形成年产8万吨铝合金热处理产品</t>
  </si>
  <si>
    <t>退火炉已完成安装调试并投入使用；辊底炉生产线主体设备安装</t>
  </si>
  <si>
    <t>2350mm气垫炉厂房建设、生产线设计、制造和土建施工；完成3800mm辊底炉的调试、试生产；部分配套的热处理设备、精整设备的设计、施工、设备采购及安装</t>
  </si>
  <si>
    <t>广西南南铝加工有限公司</t>
  </si>
  <si>
    <t>南宁教育园区基础设施建设项目（三期）</t>
  </si>
  <si>
    <t>2019-450122-48-01-032190</t>
  </si>
  <si>
    <t>东片区市政道路共7条，全长14.3公里，包括纬二路、纬三路、经五路北段、经九路、经十路、安平路及伏波大道东延长线；西片区市政道路6条，全长11.5公里，包括思源南路、联杰路、百威英博大道、发展大道、长岗大道东延长线、永和北路</t>
  </si>
  <si>
    <t>1.东片区：纬三路已完成2500米排水管道施工，正在进行级配层施工；经五路北段完成总体进度10%；安平路完成路基回填800米，级配层敷设800米，水稳层800米；伏波大道完成箱涵施工500米，雨污管道1100米，级配层300米；经九路完成700米土石方、排水工程施工；经十：完成690米水稳层施工；纬二路完成总体进度20%。
2.西片区：思源南路、百威英博大道、发展大道、长岗大道东延长线、永和北路五条道路完成总工程量的70%；联杰路完成道路35％、排水80％</t>
  </si>
  <si>
    <t>1.东片区：纬三路、安平路、经九路、经十路完成工程量90%；经五路北段、伏波大道、纬二路完成工程量的80%；
2.西片区：思源南路、百威英博大道、发展大道、长岗大道东延长线、永和北路五条道路完成工程量95%；联杰路完成工程量的90％</t>
  </si>
  <si>
    <t>广西武鸣东翰投资发展有限责任公司
广西武鸣乾鸣投资发展有限责任公司
南宁华强产业投资有限公司</t>
  </si>
  <si>
    <t>广西壮乡美境文旅项目（一期）</t>
  </si>
  <si>
    <t>2018-450122-70-03-033380</t>
  </si>
  <si>
    <t>旅游业</t>
  </si>
  <si>
    <t>建设民族农业休闲观光度假区、骆越文化展示区、创意文化多功能区、户外营地区、研学教育体验区、游客综合信息服务中心、文化旅游活动配套设施、休闲养生旅游配套区等，总建筑面积52万平方米</t>
  </si>
  <si>
    <t>完成婚庆产业园开街，目前进行婚庆小镇人工湖修缮工作</t>
  </si>
  <si>
    <t>文旅板块完成房车营地建设并投入使用，完成民族产业园建设40%，完成创艺园区土地平整及基础建设；
旅游配套区完成高层15万平方米、多层2万平方米建设</t>
  </si>
  <si>
    <t>南宁市千艺大观投资有限责任公司</t>
  </si>
  <si>
    <t>南国乡村·农村综合旅游景区项目（一期）</t>
  </si>
  <si>
    <t>2017-450122-89-03-002723</t>
  </si>
  <si>
    <t>建设农村建筑科技博览、现代农业观光、农家乐体验、生态养老等设施，总建筑面积28万平方米</t>
  </si>
  <si>
    <t>博物馆主体封顶，进行内部装修；广西园21栋主体封顶，33栋施工到中间楼层；景区道路修建施工，博物馆前广场草坪种植；全国园土方初平</t>
  </si>
  <si>
    <t>建设农房集市约1.2万平方米；建设全国园约8万平方米；完成园区道路及园林绿化等基础配套工程建设</t>
  </si>
  <si>
    <t>广西那园旅游投资有限公司</t>
  </si>
  <si>
    <t>五塘工业集中区基础设施项目</t>
  </si>
  <si>
    <t>2017-450102-48-01-010179</t>
  </si>
  <si>
    <t>建设7条道路，道路总长约15公里，红线宽15-36米；15个地块的土地平整</t>
  </si>
  <si>
    <t>正在抓紧开展14个地块，7条道路的土方开挖回填、雨污水管施及部分道路级配碎石铺设工作。</t>
  </si>
  <si>
    <t>部分道路完成建设</t>
  </si>
  <si>
    <t>南宁市兴工基础设施开发管理有限公司</t>
  </si>
  <si>
    <t>京东南宁电子商务产业园及运营结算中心项目（一期）</t>
  </si>
  <si>
    <t>2018-450102-59-03-022695</t>
  </si>
  <si>
    <t>建设3栋单层仓库及1栋附属用房，总建筑面积6.8万平米，主要定位为大件仓及分拣中心，存储空调、冰箱、家具等商品，日处理订单将达1万单</t>
  </si>
  <si>
    <t>已经取得施工许可证，施工总承包已经进场。</t>
  </si>
  <si>
    <t>基本完成主体施工</t>
  </si>
  <si>
    <t>北京京东世纪贸易有限公司</t>
  </si>
  <si>
    <t>南宁首创奥特莱斯项目</t>
  </si>
  <si>
    <t>2018-450102-72-03-030327</t>
  </si>
  <si>
    <t>建设奥特莱斯（outlets）模式的大型品牌折扣商业综合体，总建筑面积约15.29万平方米，其中：奥特莱斯约6.8万平方米；茂（MALL）约4.8万平方米；自销商铺约1.5万平方米；停车楼约2.1万平方米</t>
  </si>
  <si>
    <t>主体结构已经全部封顶；砌体工程目前正在大面积开展</t>
  </si>
  <si>
    <t>全部结构完成封顶，砌体工程完工</t>
  </si>
  <si>
    <t>南宁首创钜大奥特莱斯置业有限公司</t>
  </si>
  <si>
    <t>青秀兴宁区长堽片区棚户区改造项目（煤矿社区棚户区住户安置房项目）</t>
  </si>
  <si>
    <t>2017-450102-47-01-003255</t>
  </si>
  <si>
    <t>其他社会民生</t>
  </si>
  <si>
    <t>总用地面积约117322平方米，总建筑面积约124923.68平方米</t>
  </si>
  <si>
    <t>地下室主体完成及部分主体施工</t>
  </si>
  <si>
    <t>完成10栋楼主体封顶</t>
  </si>
  <si>
    <t>南宁市东沟岭经济发展有限责任公司</t>
  </si>
  <si>
    <t>南宁市青秀区生态养殖示范基地建设项目</t>
  </si>
  <si>
    <t>2016-450000-05-03-010193</t>
  </si>
  <si>
    <t>建设肉牛标准化生态养殖基地、饲草饲料种植处理基地、刘圩镇那床村标准化养殖小区一期、刘圩镇那度村标准化养殖小区一期、刘圩镇谭村标准化养殖小区、刘圩镇农村电子商务服务中心等，总建筑面积约10万平方米</t>
  </si>
  <si>
    <t>在谭村、那床村、那度村建成肉牛标准化养殖栏舍23栋，养殖优质种牛5300多头、并配套建成饲草饲料加工车间、青贮池、有机肥加工车间等，建成游客电商服务中心等</t>
  </si>
  <si>
    <t>新建牛粪资源化利用项目，完成100亩果蔬种植，新开工秸秆综合利用项目</t>
  </si>
  <si>
    <t>广西四野牧业有限公司</t>
  </si>
  <si>
    <t>广西建工集团南宁装配式建筑产业基地</t>
  </si>
  <si>
    <t>2019-450103-47-03-901630</t>
  </si>
  <si>
    <t>建材工业</t>
  </si>
  <si>
    <t>分为3个生产板块，分别为混凝土预制构件(PC)、钢结构生产项目、蒸压加气板( ALC板)生产项目。其中，混凝土预制构件( PC )年产量为15万立方米 ,钢结构年产量为4万吨,蒸压加气板( ALC板)年产30万立方米</t>
  </si>
  <si>
    <t>PC工厂已经完成建设，设备完成调试正在试产</t>
  </si>
  <si>
    <t>建设ALC加气板与绿色建材厂房</t>
  </si>
  <si>
    <t>广西建工集团建筑产业投资有限公司</t>
  </si>
  <si>
    <t>美斯达数字化智能工厂项目</t>
  </si>
  <si>
    <t>2019-450103-75-03-901795</t>
  </si>
  <si>
    <t>机械工业</t>
  </si>
  <si>
    <t>规划总建设面积82000平方米，主要建设生产车间、展示中心、研发中心、生产设备购置安装及室外附属工程等，形成履带式移动破碎筛分设备2000台/年的生产能力</t>
  </si>
  <si>
    <t>已完成土地出让，开展清表、土地平整工程</t>
  </si>
  <si>
    <t>开展生产厂房主体施工</t>
  </si>
  <si>
    <t>广西美斯达工程机械设备有限公司</t>
  </si>
  <si>
    <t>南宁空港经济区产业配套基础设施工程</t>
  </si>
  <si>
    <t>2017-450112-48-01-008130/2017-450112-48-01-006770/2017-450112-48-01-008143</t>
  </si>
  <si>
    <t>包含空港物流园A区纵四路、空港物流园A区横一路、吴圩镇6号路、吴圩镇8号路、吴圩镇18号路、吴圩镇6号路西延长线、空港物流园A区水系改造(东面水系)等7条道路建设以及空港物流园管线迁改工程，道路总长约9830米，宽24-50米</t>
  </si>
  <si>
    <t>1.A区纵四路：1.完成K0+580段～KO+970段沥青层50％。2.部分路段右侧条石施工完成、种植土施工完成；
2.A区横一路：完成部分路段的路床调平工作；
3.吴圩镇6号路：完成K0+340至K0+920段的部分水稳层施工工作；
4.吴圩镇8号路：完成项目部及施工场地内的植草复绿工作，开展部队便道的方案设计变更；
5.吴圩镇18号路：一标段，k0+650～k0+800段完成85000m³土方换填。二标段，完成K1+080至k1+580段水稳层施工、路缘石施工；
6.吴圩镇6号路西延长线：DN300过路管安装完成；二联，四联井砌筑，抹灰完成；
7.A区水系改造（东面水系）：完成2#、5#箱涵的建设及箱涵道路左岸齿墙的施工；
8.管线迁改：空港物流园A区邕宁供电公司10kV吴宁线、A区机场部队10kV线路迁改工程、A区机场部队石油管道整体迁改已基本完工；A区纵四路自来水管埋设工程完成85%；A区纵四路埋设9+1电力管道工程完成埋设破路管道工程量70%</t>
  </si>
  <si>
    <t>部分道路通车；东面水系改造完成项目50%工程量；部分管线迁改完工</t>
  </si>
  <si>
    <t>广西航港投资集团有限公司</t>
  </si>
  <si>
    <t>南宁生物医药产业园二期基础设施建设工程</t>
  </si>
  <si>
    <t>2019-450112-48-01-032023</t>
  </si>
  <si>
    <t>道路总长10.02公里，包括铁山港西路、高岭西路、那历路南延长线、留村路南延长线，铁山港一、二、三支路及海城路。</t>
  </si>
  <si>
    <t>1.铁山港西路：土方已开挖27%，填方完成3%，深层搅拌桩完成33%，碎石层完成10%，目前处于停工状态；
2.高岭西路：土方开挖完成22.8%，深层水泥搅拌桩完成72.6%，雨水管完成13.5%，污水管完成14.8%，目前处于停工状态；
3.铁山港路二支(高岭路西~铁山港路西）工程：土石方挖方完成69%，深层搅拌桩完成30%，目前处于停工状态；
4.那历路南延：正在进行招标工作； 
5.铁山港一支路：已完成招投标工作；
6.铁山港三支路：已完成招投标工作；
7.海城路东段：土石方已开挖41%，回填完成51.9%，深层水泥搅拌桩完成58.6%，碎石层、水稳层完成58.7%，目前处于停工状态；
8.海城路（同兴路—洪运路南段）：为南宁国际铁路港及生物医药产业园二期共用道路，完成土方挖运38万立方米</t>
  </si>
  <si>
    <t>海城路（同兴路—洪运路南段）完工</t>
  </si>
  <si>
    <t>南宁绿港建设投资集团有限公司</t>
  </si>
  <si>
    <t>瑞声科技南宁产业园项目</t>
  </si>
  <si>
    <t>2017-450112-75-03-038633</t>
  </si>
  <si>
    <t>电子信息工业</t>
  </si>
  <si>
    <t>租用神冠厂区约12万平方米标准厂房进行生产扬声器、受话器、精密结构件的生产；租用中恒厂房约7万平方米，用于光学模组生产；新建光学技术产学研用创新应用研究院及成果转化基地、光学产业人才孵化培养基地、光学技术研究与应用发展展示中心、瑞声科技东盟研发中心等高标准生产厂房</t>
  </si>
  <si>
    <t>1.一期厂房6.2万平方米已于2018年12月正式投产；二期6.5万平方米厂房已于2019年9月初竣工投产，2019年1-12月完成产值28.8亿元；完成销售收入51.66亿元。
2.瑞声科技南宁研发中心项目：30亩用地已于2019年1月出让，已于12月开工建设；
3.瑞声光学模组项目：已完成项目公司瑞声光学（南宁）科技有限公司的设立，正在开展厂房内部装修工作，相关配套辅房已开工建设；
4.瑞声科技245亩用地已完成出让，正在完善施工图纸的设计编制工作</t>
  </si>
  <si>
    <t>光学模组项目装修完成，正式投产；代建厂房部分单体封顶</t>
  </si>
  <si>
    <t>瑞声精密（南宁）科技有限公司、瑞声光学（南宁）科技有限公司</t>
  </si>
  <si>
    <t>苏宁广西智慧电商产业园（一期）</t>
  </si>
  <si>
    <t>2019-450107-59-03-017344</t>
  </si>
  <si>
    <t>建成集电商结算、智慧云仓示范、智能分拣示范、智能快递示范、产业与扶贫于一体的智慧电商物流产业园区，建筑面积约30万平方米</t>
  </si>
  <si>
    <t>完成备案、用地批准书、用地规划证、土地证等前期工作，开展土方平整工程</t>
  </si>
  <si>
    <t>开展主体施工</t>
  </si>
  <si>
    <t>广西思宁易达物流投资有限公司</t>
  </si>
  <si>
    <t>南宁华润水泥投资有限公司装配式建筑构件厂项目</t>
  </si>
  <si>
    <t>2017-450109-30-03-022186</t>
  </si>
  <si>
    <t>新建预制混凝土构件生产线六条；配套建设商品混凝土搅拌站、研发楼、创意工厂、综合办公楼等，年产混凝土构件40万立方米</t>
  </si>
  <si>
    <t>装配式建筑搅拌站建成，完成土石方开挖180万方，回填30万方</t>
  </si>
  <si>
    <t>完成3条生产线的主厂房建设，设备开始安装调试；完成办公生活区建设</t>
  </si>
  <si>
    <t>华润水泥投资有限公司</t>
  </si>
  <si>
    <t>南宁市邕宁区蒲庙经新江至百济二级公路</t>
  </si>
  <si>
    <t>2018-450109-54-01-006109</t>
  </si>
  <si>
    <t>二级公路，全长37.2公里，设计速度80公里/时，路基宽12米，路面宽7.5米</t>
  </si>
  <si>
    <t>完成挖方72%，填方70%；桥梁完成18%，涵洞预制盖板全部完成，涵洞完成70%</t>
  </si>
  <si>
    <t>完成路基工程、涵洞工程、管道交叉保护工程、排水防护工程，70%以上的路面工程和部分交安工程</t>
  </si>
  <si>
    <t>邕宁区交通运输局</t>
  </si>
  <si>
    <t>南宁产投创新产业园</t>
  </si>
  <si>
    <t>2019-450109-47-03-013961</t>
  </si>
  <si>
    <t>总建筑面积98090平方米，其中厂房建筑面积约77870平方米，办公及生活服务楼建筑面积约13740平方米，地下停车场建筑面积约6480平方米</t>
  </si>
  <si>
    <t>完成3#厂房基础工程的50%</t>
  </si>
  <si>
    <t>3#厂房基本完工</t>
  </si>
  <si>
    <t>南宁产投工业园区开发有限责任公司</t>
  </si>
  <si>
    <t>南宁公路枢纽物流基地牛湾物流园区（一期）</t>
  </si>
  <si>
    <t>2014-450109-53-03-912249</t>
  </si>
  <si>
    <t>建设物流信息交易、城际快运、城市配送、电子商务、智能停车、甩挂运输、仓储物流、后勤配套、展示展销、物流商务和加工等设施，总建筑面积30万平方米</t>
  </si>
  <si>
    <t>项目（一期启动区246亩）主体工程开工建设，目前道路雨污管网敷设完成55%；A-1#、A-2#综合楼桩基础施工完成100%；B-4#仓库独立基础完成100%，地基基础强夯完成100%；桩基检测完成100%；钢结构材料进场预制</t>
  </si>
  <si>
    <t>一期启动区246亩办公楼主体工程建设基本完工；仓库主体工程基本完成</t>
  </si>
  <si>
    <t>南宁港开发投资有限公司</t>
  </si>
  <si>
    <t>广西申龙汽车制造有限公司新能源客车及物流车生产项目</t>
  </si>
  <si>
    <t>2018-450109-36-03-037525</t>
  </si>
  <si>
    <t>新能源汽车</t>
  </si>
  <si>
    <t>年产1万辆新能源客车、3万辆新能源物流车</t>
  </si>
  <si>
    <t>总装车间钢结构完成</t>
  </si>
  <si>
    <t>一期联合厂房基本建成，部分试产</t>
  </si>
  <si>
    <t>广西申龙汽车制造有限公司</t>
  </si>
  <si>
    <t>南南电子汽车新材料精深加工技术改造项目</t>
  </si>
  <si>
    <t>2016-450109-13-03-900223</t>
  </si>
  <si>
    <t>新材料</t>
  </si>
  <si>
    <t>分三期建设：一期建设智能制造精深加工中心（年产20万套新能源汽车轻质合金车身及零部件项目）；二期建设汽车新材料制造中心，年产6万吨汽车新材料系列产品；三期建设电子新材料制造中心，年产4万吨电子新材料系列产品</t>
  </si>
  <si>
    <t>一期工程特建工程中心、轻量化汽车工程智造中心（一部）已于2018年6月建成投产；二期工程汽车新材料制造中心3A、3B厂房、电子新材料制造中心4号厂房主体建成98%，3A和3B厂房设备基础制作完成90%，安装、调试65%设备生产线，4号厂房大型重装设备基础制作完成90%；3A、3B及4号附属用房装饰与内部装修施工完成95%</t>
  </si>
  <si>
    <t>二期3A、3B、4号厂房主体建成；大型重装设备搬迁、安装就位，完成3A、3B厂房设备生产线调试并全面投入生产，调试完成4号厂房80%设备生产线；3A、3B、4号附属用房装饰与内部装修施工完成，投入使用；取得三期北面部分用地后，开工建设轻量化汽车工程制造中心(二部）北侧厂房和检测大楼</t>
  </si>
  <si>
    <t>南南铝业股份有限公司</t>
  </si>
  <si>
    <t>南宁综保区汇通产业园项目</t>
  </si>
  <si>
    <t>2018-450111-59-01-025749</t>
  </si>
  <si>
    <t>主要建设厂房、技术服务中心，总建筑面积97953.96平方米</t>
  </si>
  <si>
    <t>完成厂房主体施工</t>
  </si>
  <si>
    <t>主体工程封顶</t>
  </si>
  <si>
    <t>南宁市相思湖新区投资建设发展有限公司</t>
  </si>
  <si>
    <t>绿色智能制造环保设备生产项目</t>
  </si>
  <si>
    <t>2018-450100-35-03-014290</t>
  </si>
  <si>
    <t>总建筑面积69142.04平方米，包括5#车间、6#车间、7#车间、8#车间、9#仓库、综合楼及附属配套设施生产线规模：MCO净化模块智能化生产线2条，新增MCO净化曹产能18000套，配套智能化生产管理系统</t>
  </si>
  <si>
    <t>正在开展综合楼基础施工</t>
  </si>
  <si>
    <t>综合楼主体封顶</t>
  </si>
  <si>
    <t>广西博世科环保科技股份有限公司</t>
  </si>
  <si>
    <t>南宁中关村电子信息产业园</t>
  </si>
  <si>
    <t>2018-450111-47-01-016726</t>
  </si>
  <si>
    <t>新建标准厂房、倒班宿舍楼及相关配套设施等，分两期建设：一期建筑面积约304630.58平方米；二期建筑面积约642583.41平方米</t>
  </si>
  <si>
    <t>一期已主体封顶，二期完成方案设计</t>
  </si>
  <si>
    <t>一期完成建设，交付使用；二期完成前期工作，开工建设</t>
  </si>
  <si>
    <t>广西南宁当代丰耘投资管理公司</t>
  </si>
  <si>
    <t>南宁综合保税区商务中心</t>
  </si>
  <si>
    <t>2017-450114-72-01-028268</t>
  </si>
  <si>
    <t>总建筑面积90636平方米，新建研发楼及配套设施</t>
  </si>
  <si>
    <t>主楼装修完成80%</t>
  </si>
  <si>
    <t>主楼完成装修，副楼3号楼开展主体施工</t>
  </si>
  <si>
    <t>广西南宁当代丰耘投资管理有限公司</t>
  </si>
  <si>
    <t>上林旅游集散中心</t>
  </si>
  <si>
    <t>2019-450125-72-03-010836</t>
  </si>
  <si>
    <t>总建筑面积约为89943.85平方米，其中游客服务中心综合楼11958.34平方米、旅游配套商业21357.54平方米、精品民宿5862.96平方米、旅游养生度假村50468.87平方米、其他配套管理用房296.14平方米</t>
  </si>
  <si>
    <t>S3 、S5#楼封顶；S6#综合楼一、二层砌砖完成，三层砼浇筑完成；S7、S8、A18、A19一层砼浇筑完成</t>
  </si>
  <si>
    <t>完成部分楼主体施工</t>
  </si>
  <si>
    <t>广西福瑞房地产开发有限公司</t>
  </si>
  <si>
    <t>上林县鼓鸣寨养生旅游度假基地项目（一期）</t>
  </si>
  <si>
    <t>2017-450125-05-03-031575</t>
  </si>
  <si>
    <t>建设生态农业、生态林业示范区和休闲养生度假区等，总建筑面积约5万平方米</t>
  </si>
  <si>
    <t>1、修建了4.7公里进村路、6公里环湖路、15公里高山环道路基工程；2、古村落民居一期进行了房屋修缮、巷道铺设、雨污分流；3、完成游客接待中心、生态停车场、三座旅游厕所、一个四星级标准农家乐、环湖自行车、三星级汽车旅游营地等各类旅游设施建设；4、完成污水处理站建设；5、完成新村一期6300平方米建设；6、完成鼓鸣寨度假酒店一期4000平方米主体建设</t>
  </si>
  <si>
    <t>鼓鸣寨度假酒店投入运营；古民庄老村进行巷道铺设、雨污分流和景观亮化；完成景区饮用水工程建设；按4A景区标准完善景区基础设施</t>
  </si>
  <si>
    <t>上林县鼓鸣寨旅游开发有限公司</t>
  </si>
  <si>
    <t>上林县大庙江生态旅游景区项目</t>
  </si>
  <si>
    <t>2017-450125-72-03-026225</t>
  </si>
  <si>
    <t>建设张鹏展“忠孝廉节”文化园、峡谷漂流、玻璃栈道、溯溪踏水观瀑、户外拓展活动、星空帐篷营地、休闲养生度假村、乡村旅游和现代农业观光体验区等，总建筑面积40万平方米</t>
  </si>
  <si>
    <t>完成漂流拦河坝及河道、游客中心及周围配套设施、六联村至古竹庄产业路路基7.8公里、农业观光园200多亩水稻的种植、旁篝火广场、桃花山步道、美食连廊地基等建设</t>
  </si>
  <si>
    <t>完成户外拓展、儿童乐园、桃花山谷休闲度假体验区、青梅产业园等建设</t>
  </si>
  <si>
    <t>广西上林县大庙江旅游投资有限公司</t>
  </si>
  <si>
    <t>五象智谷园一期——高新技术产业化工程（中药民族药大品种培育）</t>
  </si>
  <si>
    <t>2018-450108-27-03-032748</t>
  </si>
  <si>
    <t>医药制造工业</t>
  </si>
  <si>
    <t>建设符合GMP标准的双花草珊瑚含片、冠心丹参片、乳结泰胶囊、仙黄颗粒、珍凤口服液等国内独家类药品的生产车间、检测实验室，集原材料、成品运输及储存为一体的智能立体仓库；总建筑面积约9万平方米</t>
  </si>
  <si>
    <t>2019-2023</t>
  </si>
  <si>
    <t>开展平整土地，基坑开挖</t>
  </si>
  <si>
    <t>开展生产项目主体工程施工，包括提取车间、制剂车间、仓库等</t>
  </si>
  <si>
    <t>广西昌弘制药有限公司</t>
  </si>
  <si>
    <t>钜荣汽车园</t>
  </si>
  <si>
    <t>2016-450108-72-01-920234</t>
  </si>
  <si>
    <t>汽车展示、销售、仓储、物流和检测维修等，总建筑面积75589平方米</t>
  </si>
  <si>
    <t>库房2、库房5单体投入使用；商铺进行内部装修及外部造型；仓储楼进行内外部装修；维修车间1-3及宿舍已基本完成装修</t>
  </si>
  <si>
    <t>完成其中2个汽车品牌展厅建设并验收，剩余另外2个汽车品牌主体施工</t>
  </si>
  <si>
    <t>广西钜荣投资有限公司</t>
  </si>
  <si>
    <t>南宁水锦.顺庄旅游综合开发项目</t>
  </si>
  <si>
    <t>2018-450124-81-03-022691</t>
  </si>
  <si>
    <t>主要建设水锦度假庄园及酒店、现代休闲农业开发示范区、水锦峡谷旅游景区及观光栈道、停车场、游客中心等基础配套设施和餐饮、住宅、购物、娱乐、养老等商业服务设施，总建筑面积18.56万平方米</t>
  </si>
  <si>
    <t>民宿二期工程主体工程完工</t>
  </si>
  <si>
    <t>景区度假酒店二期工程、民宿二期工程完工并投入使用,开展康养基地建设一期工程、景区景观环境改造提升工程建设</t>
  </si>
  <si>
    <t>广西顺庄房地产开发有限责任公司</t>
  </si>
  <si>
    <t>马山状元风电场工程</t>
  </si>
  <si>
    <t>2017-450124-44-02-022683</t>
  </si>
  <si>
    <t>新能源</t>
  </si>
  <si>
    <t>总装机容量约7万千瓦</t>
  </si>
  <si>
    <t>完成110kV等级升压站的主体建设，道路基本贯通，开始进行吊装作业</t>
  </si>
  <si>
    <t>完成升压站建设，完成道路土石方80%，风机设备安装50%，送出线路工程</t>
  </si>
  <si>
    <t>华能南宁清洁能源有限责任公司</t>
  </si>
  <si>
    <t>南宁市长堽路延长线工程（高环至新外高环）</t>
  </si>
  <si>
    <t>2017-450100-78-01-501289</t>
  </si>
  <si>
    <t>道路及桥梁</t>
  </si>
  <si>
    <t>城市主干道，长13.2公里，路基宽60米</t>
  </si>
  <si>
    <t>2017-2022</t>
  </si>
  <si>
    <t>高环-松柏段已经竣工通车；松柏路-三塘片区规划6段正在开展施工</t>
  </si>
  <si>
    <t>继续开展征地拆迁、道路、排水、综合管廊、绿化、照明及交通工程等建设</t>
  </si>
  <si>
    <t>南宁城投集团（南宁纵横时代建设投资有限公司）</t>
  </si>
  <si>
    <t>南宁市现有高速公路东环改快速路一期工程</t>
  </si>
  <si>
    <t>2019-450100-48-01-033455</t>
  </si>
  <si>
    <t>对现东环高速路进行路面维修，道路全长约45公里；建设安吉大道连接线约1.8公里、8座立交桥及相关配套工程等</t>
  </si>
  <si>
    <t>除五象大道立交、银海大道立交、安吉大道连接线立交未开工外，玉洞大道立交、平乐大道立交、凤岭南立交、昆仑大道立交和邕武路立交主线通车，安吉连接线正在施工</t>
  </si>
  <si>
    <t>完成玉洞大道立交、平乐大道立交、凤岭南立交、昆仑大道立交、邕武路立交、安吉连接线完成附属等剩余工程量</t>
  </si>
  <si>
    <t>广西主要支流郁江南宁市那平江堤工程</t>
  </si>
  <si>
    <t>2014-450100-00-01-916435</t>
  </si>
  <si>
    <t>防洪工程</t>
  </si>
  <si>
    <t>新建堤防长度2.483公里，新建护岸0.307公里，连通渠1.025公里，排涝泵站1座，总装机规模9600千瓦，防洪排涝闸2座</t>
  </si>
  <si>
    <t>完成临建项目施工，进行泵站基坑灌注桩施工、粉喷桩施工及排涝闸底板混凝土浇筑等</t>
  </si>
  <si>
    <t>完成机电设备安装，土建工程完成80%</t>
  </si>
  <si>
    <t>南宁交通投资集团（南宁高速公路建设发展有限公司）</t>
  </si>
  <si>
    <t>桂林至钦州港公路（南宁六景至宾阳段）</t>
  </si>
  <si>
    <t>2019-450100-54-02-010511</t>
  </si>
  <si>
    <t>高速公路</t>
  </si>
  <si>
    <t>全长43.3公里，宽26.5米</t>
  </si>
  <si>
    <t>2019-2025</t>
  </si>
  <si>
    <t>1.前期工作：选址意见书、环评、水保、地灾、压矿、社稳已批复；路线下穿高铁方案及安评、安全预评价、安全条件论证已完成；项目申请报告已获自治区发改委核准意见；基本农田补划、规划修改方案已通过自然资源厅的现场踏勘和论证，用地预审已上报国家自然资源部审批，已完成第二次补正材料正式上报国家自然资源部；已完成项目特许经营性协议的签订；已完成文保专题获自治区文化厅批复；航评专题获自治区北港局批复；完成初步设计外业验收及评审会，已上报自治区交通厅审批；
2.已进场开始施工准备工作</t>
  </si>
  <si>
    <t>完成路基土石方40%，路基附属工程30%，桥梁工程完成30%。</t>
  </si>
  <si>
    <t>广西六宾高速公路建设发展有限公司</t>
  </si>
  <si>
    <t>南宁新江镇至崇左扶绥县一级公路（南宁段）</t>
  </si>
  <si>
    <t>2019-450100-54-01-002929</t>
  </si>
  <si>
    <t>一级公路，全长47.6公里，路基宽24.5米</t>
  </si>
  <si>
    <t>2018-2024</t>
  </si>
  <si>
    <t>那马至吴圩段完成土石方开挖154.6万方，完成46.32%；完成土石方填筑123.2万方，完成44.25%；完成软基换填26.3万方，完成68.72%；已开工涵洞工程共32道，已完工25道（圆管涵完成14道，盖板涵完成8道，通道3道），占工程量的39.68%</t>
  </si>
  <si>
    <t>完成那马至吴圩段路基土石方工程、桥梁施工；新江至那马段桥梁下构全部完成；吴圩至扶绥段土石方工程完成70%</t>
  </si>
  <si>
    <t>葛洲坝新扶（南宁）公路建设投资有限公司</t>
  </si>
  <si>
    <t>隆安县震东扶贫移民与城镇化结合示范工程一期</t>
  </si>
  <si>
    <t>2019-450123-47-01-031981</t>
  </si>
  <si>
    <t>脱贫攻坚</t>
  </si>
  <si>
    <t>建设安居、公共服务、市政基础设施等，总建筑面积约148万平方米，计划安置5847户，共2.4423万人</t>
  </si>
  <si>
    <t>2017-2023</t>
  </si>
  <si>
    <t>1.安置房建工程：已完成易地扶贫搬迁安置房5847套和搬迁入住；
2.配套工程：基本完成7条市政道路；1个配套水厂已完工；完成2个幼儿园建设（其中1个已竣工投入使用）；粤桂小学已竣工投入使用；农民工创业园标准厂房一、二、三期已开工，部分厂房已完成；在建污水处理厂技改二期工程；在建第五中学主体、基础工程。在建震东派出所基础工程；在建宝塔新区点灯山生态修复工程；
3.商住区：东森悦府3栋住宅楼房基本完成；泰鑫宝塔嘉园三期已全部封顶和进入外墙装修</t>
  </si>
  <si>
    <t>完成第五中学建设，完成农民工创业园标准厂房三期，完成泰鑫宝塔嘉园三期工程，完成污水处理厂技改二期工程，完善部分市政道路工程</t>
  </si>
  <si>
    <t>广西隆安公共投资有限公司</t>
  </si>
  <si>
    <t>南宁市体育运动学校建设工程</t>
  </si>
  <si>
    <t>2016-450103-82-01-002467</t>
  </si>
  <si>
    <t>体育事业</t>
  </si>
  <si>
    <t>建设18个班级中等专科学校、24个小学班级和10个幼儿园班级以及一个南宁市公共健身活动中心（配套运动场馆），总建筑面积约13.8万平方米</t>
  </si>
  <si>
    <t>完成一期室内安装工程60%、二期体育综合训练馆桩基工程80%</t>
  </si>
  <si>
    <t>完成项目一期室内安装工程，二期体育综合训练馆桩基工程</t>
  </si>
  <si>
    <t>南宁市体育局</t>
  </si>
  <si>
    <t>柳州市</t>
  </si>
  <si>
    <t>三柳高速融安出口至龙宝大峡谷公路（香粉-安陲段）</t>
  </si>
  <si>
    <t>2017-450225-48-01-009451</t>
  </si>
  <si>
    <t>起于融水县香粉乡城镇附近，终于安陲乡城镇入口处，路线总长19.98公里，设计时速40公里</t>
  </si>
  <si>
    <t>财政资金</t>
  </si>
  <si>
    <t>路基清除与掘除105.946m3占设计99%；路基挖方123.0885万m3占设计70%；路基填方86.1万m3占设计70.2%；路基防排7711.62m占设计22%；砌体挡土墙20978m3占设计40.7%；片石砼挡土墙3939.4m3占设计22.3%；涵洞圆管涵1077.37m占设计68%；暖坪大桥0#桥台、5号桥台、1#、2#、3#、4#墩柱、3#盖梁、空心梁3片：760m3，占全桥基础混凝土总设计量60.94%。</t>
  </si>
  <si>
    <t>完成工程量74%。</t>
  </si>
  <si>
    <t>柳州市融水县交通局</t>
  </si>
  <si>
    <t>柳州市人民政府</t>
  </si>
  <si>
    <t>柳州市乡乡通二级（或三级）公路项目</t>
  </si>
  <si>
    <t>实施通乡镇及重要节点二级（或三级）公路项目共42个，总里程约881.8公里，其中二级公路约556公里，三级公路约325.8公里</t>
  </si>
  <si>
    <t>财政资金
业主自筹</t>
  </si>
  <si>
    <t>道路基础施工</t>
  </si>
  <si>
    <t>道路建设。</t>
  </si>
  <si>
    <t>柳州市有关县（区）人民政府</t>
  </si>
  <si>
    <t>凤凰岭大桥工程</t>
  </si>
  <si>
    <t>2017-450200-48-01-035268</t>
  </si>
  <si>
    <t>主线全长2.47公里，其中桥梁工程长约1.74公里，主桥长约0.7公里，引桥长1.05公里</t>
  </si>
  <si>
    <t>1、东西岸引桥桩基已完成；
2、主桥桩（PM5~PM11）总计126根，已完成118根，
5号、7号墩已承台施工已完成，6号墩已开挖承插口，8号墩已封底。
3、支护桩42根，已完成39根，冠梁施工已完成，正在施工锚索。
4、匝道、辅道桥桩44根，已完成16根。
5、东、西岸土方、场地施工。</t>
  </si>
  <si>
    <t>主体完成70%。</t>
  </si>
  <si>
    <t>广西柳州市城市建设投资发展集团有限公司</t>
  </si>
  <si>
    <t>柳州市柳东新区主干道路工程</t>
  </si>
  <si>
    <t>2017-450211-48-01-018338</t>
  </si>
  <si>
    <t>城市主干路，总长11公里，红线宽度为40-48米，包含清江大道（原古镇路）、古镇路（原立新洲大道）、官塘片曙光大道（雒容段）</t>
  </si>
  <si>
    <t>2019—2022</t>
  </si>
  <si>
    <t>古镇路完成新柳大道延长线跨线桥路段岩面范围清表，已完成总体工程量0.5%。清江大道清江大道完成土方施工3万方。曙光大道（雒容段）完成总体工程量8%。正在进行土方、桩基、墩柱施工。</t>
  </si>
  <si>
    <t>清江大道路基土石方及排水工程完成10%。古镇路完成总体进度5%。曙光大道（雒容段）完成总工程量的20%。</t>
  </si>
  <si>
    <t>广西柳州市东城投资开发集团有限公司</t>
  </si>
  <si>
    <t>宜柳高速柳州进德互通及连接道路工程</t>
  </si>
  <si>
    <t>2018-450221-48-01-027791</t>
  </si>
  <si>
    <t>包含一座高速公路接收费站全互通式立交、收费站广场及收费大棚、收费管理站、城市快速路；其中全互通式立交主线1007米；连接道路7500米</t>
  </si>
  <si>
    <t>2019—2021</t>
  </si>
  <si>
    <t>1.九曲河中桥可进场施工；
2.AK0+808上跨规划桥，需拆除2幢房屋，才有通道进出；
3.高速公路跨线桥暂未能施工。</t>
  </si>
  <si>
    <t>柳州市北部生态新区骨干路网三期工程</t>
  </si>
  <si>
    <t>2018-450212-48-01-008169</t>
  </si>
  <si>
    <t>城市主干路，道路总长约3.5公里，红线宽度均为50米，道路均为双向6车道，包含新南大道（一期）和柳州市宜居大道两条道路</t>
  </si>
  <si>
    <t>新南大道、宜居大道均在进行路基建设。</t>
  </si>
  <si>
    <t>路基施工、路面施工。</t>
  </si>
  <si>
    <t>广西柳州市北城投资开发集团有限公司</t>
  </si>
  <si>
    <t>柳州市北部生态新区骨干路网二期工程项目</t>
  </si>
  <si>
    <t>2017-450205-48-01-008604</t>
  </si>
  <si>
    <t>包含三条城市主干路，分别为：江湾大道全长6.1公里，设计时速为60公里;北进路全长4.4公里，设计时速为80公里；北进路北段全长3.9公里，设计时速为80公里</t>
  </si>
  <si>
    <t>江湾大道正在进行道路施工，北进路实现通车，北进路北段已开工建设。</t>
  </si>
  <si>
    <t>江湾大道实现部分通车，北进路北段路面建设。</t>
  </si>
  <si>
    <t>柳州市北部生态新区骨干路网一期工程</t>
  </si>
  <si>
    <t>2017-450205-48-01-008605</t>
  </si>
  <si>
    <t>建设古灵大道（滨江路至双沙路）、三合大道（滨江路至国道G209段）、柳长路（鹧鸪江路口—沙塘收费站）道路拓宽改建等城市主干路，道路总长20.6公里，其中古灵大道、三合大道红线宽度均为54米，柳长路红线宽度为40米至60米，均为双向六车道，设计时速为60公里</t>
  </si>
  <si>
    <t>古灵大道、三合大道路基施工，部分段路面施工；柳长路部分段通车。</t>
  </si>
  <si>
    <t>古灵大道、三合大道部分路段通车，柳长路争取全段通车。</t>
  </si>
  <si>
    <t>柳州市北城投资开发集团有限公司</t>
  </si>
  <si>
    <t>柳州市北部生态新区配套路网工程一期</t>
  </si>
  <si>
    <t>2018-450212-48-01-010697</t>
  </si>
  <si>
    <t>包含4条道路，沙塘片区北翼配套居住片区路网工程总长约19071米、沙塘片区西翼配套居住片区路网工程总长约10531米、沙塘片区数据软件园区路网工程道路总长约5105米、沙塘片区青茅东路项目道路总长2307米</t>
  </si>
  <si>
    <t>北翼配套居住片区路网、西翼配套居住片区路网已完成前期工作，施工单位已进场；青茅东路正在进行路基建设；沙塘片区数据软件园区路网工程部分段实现路面建设。</t>
  </si>
  <si>
    <t>北翼配套居住片区路网、西翼配套居住片区路网开展道路施工；青茅东路实现部分通车；沙塘片区数据软件园区路网工程开展道路施工。</t>
  </si>
  <si>
    <t>柳州市柳东新区江滨区生活配套道路一期</t>
  </si>
  <si>
    <t>2018-450211-48-01-005899</t>
  </si>
  <si>
    <t>市政道路总长5879米，其中，锦江路全长2375米、江泰路全长1885米、欣乐路全长1619米</t>
  </si>
  <si>
    <t>锦江路完成土方开挖11.5万方。江泰路完成土方开挖7.1万方。欣乐路完成土石方13.5万方。</t>
  </si>
  <si>
    <t>完成道路工程60%。</t>
  </si>
  <si>
    <t xml:space="preserve">柳州市柳东新区江滨居住生活区路网安泰路工程
</t>
  </si>
  <si>
    <t>2017-450211-48-01-008993</t>
  </si>
  <si>
    <t>市政道路全长3.2公里，红线宽45米，双向6车道，计速度60公里/小时</t>
  </si>
  <si>
    <t>新柳大道至江滨区纬六路已完工通车。纬六路至官塘大道路段完成工程总体进度的43%，I标段道路工程完成路基挖方82.5万方，路基填方15.2万方，隧道工程完成进洞口仰坡开挖9000方。</t>
  </si>
  <si>
    <t>完成道路及隧道工程50%。</t>
  </si>
  <si>
    <t>柳州市柳东新区安和路北段（原江滨居住生活区路网横五路）工程</t>
  </si>
  <si>
    <t>2018-450211-48-01-005900</t>
  </si>
  <si>
    <t>市政道路全长约1523米，红线宽30米，设计速度30公里/小时，双向4车道</t>
  </si>
  <si>
    <t xml:space="preserve">
财政资金
业主自筹
</t>
  </si>
  <si>
    <t>完成总体进度18%。完成土石方开挖21万方。</t>
  </si>
  <si>
    <t>道路完成60%。</t>
  </si>
  <si>
    <t>柳州市柳东新区南庆路网工程</t>
  </si>
  <si>
    <t>2019-450211-48-01-034144</t>
  </si>
  <si>
    <t>市政道路，路网全长5916米，包含5条道路，分别为：南庆支三路、南庆支二路、南庆支一路、环山路、九庆路</t>
  </si>
  <si>
    <t>南庆支三路：完成土方工程量的45%。环山路：完成道路水稳层施工。</t>
  </si>
  <si>
    <t>完成工程量的40%。</t>
  </si>
  <si>
    <t>柳州市北部生态新区骨干路网四期工程</t>
  </si>
  <si>
    <t>2019-450212-48-01-035383</t>
  </si>
  <si>
    <t>新区骨干路网，道路总长约20.6公里，包含新园路延长线（一期）、滨江路南段工程（一期）、石碑坪工业园南侧道路（一期）、石碑坪工业园基础设施工程(二期)</t>
  </si>
  <si>
    <t>新园路延长线（一期）已完成前期工作，施工单位已进场；滨江路南段工程（一期）在正开展前期工作；石碑坪工业园基础设施工程(二期)、石碑坪工业园南侧道路（一期）已实现开工建设，正在进行土方施工。</t>
  </si>
  <si>
    <t>新园路延长线（一期）基础施工；滨江路南段工程（一期）实现开工建设；石碑坪工业园基础设施工程(二期)、石碑坪工业园南侧道路（一期）开展道路施工。</t>
  </si>
  <si>
    <t>粤桂黔广西中欧产业园片区路网工程（一期）</t>
  </si>
  <si>
    <t>2017-450211-48-01-004164</t>
  </si>
  <si>
    <t>建设中欧片区主干道3条，分别为中欧纵四路：城市快速路全长3.7公里，道路红线宽70米，机动车双向8车道；纵六路：城市次干路全长3.2公里，红线宽度38米；纵十一路：城市主干路，道路长3.4公里，红线宽度70米</t>
  </si>
  <si>
    <t>纵四路完成总工程量  36.6% 。目前正在进行土石方工程、下穿通道工程、管廊工程、排水工程、桥梁工程。纵六路一期完工通车。纵十一路开展路基土石方及雨污水施工。</t>
  </si>
  <si>
    <t>纵四路年底完成工程量的80%；纵十一路年底完成路基土石方及雨污水10%。</t>
  </si>
  <si>
    <t xml:space="preserve">粤桂黔广西中欧产业园片区路网工程（二期）
</t>
  </si>
  <si>
    <t>2019-450211-48-01-036593</t>
  </si>
  <si>
    <t>建设中欧片区道路3条，分别为中欧纵五路：支路，全长1.74公里，道路红线宽22米，纵四路延长线：城市主干路，全长3.72千米，红线宽度45米，纵六路延长线：城市次干路，全长3.53公里，红线宽度38米</t>
  </si>
  <si>
    <t>中欧纵五路完成可研编制，完成施工图设计，因控规调整，正在进行施工图修编，下步计划完成施工图修编。中欧纵四路延长线、中欧纵六路延长线正在实施清表及土方施工。</t>
  </si>
  <si>
    <t xml:space="preserve">纵四路延长线、纵六路延长线完成路基土石方及雨污水30%。
</t>
  </si>
  <si>
    <t>粤桂黔广西中欧产业园片区路网工程（三期）</t>
  </si>
  <si>
    <t>2019-450211-48-01-036594</t>
  </si>
  <si>
    <t>秀水横六路道路全长为1163.3米，红线宽度为54米，道路等级为城市主干路，
秀水横四路道路全长为1036.54米，红线宽度为54米，道路等级为城市主干路，
中欧纵一路全长2337.895米，道路等级为城市主干路，红线宽度为54米，
中欧纵一路北段路线全长2438.384米，道路红线宽度22米，为城市支路</t>
  </si>
  <si>
    <t>秀水横四路、秀水横六路完成EPC招标，已实现开工，正在进行清表及土方施工。        中欧纵一路、中欧纵一路北段完成施工图设计，启动施工招标。</t>
  </si>
  <si>
    <t>秀水横六路完成道路及排水工程30%。纵一路完成路基及排水工程10%。</t>
  </si>
  <si>
    <t>柳州市柳东新区核心区及周边片区路网工程</t>
  </si>
  <si>
    <t>2016-450211-48-01-010328</t>
  </si>
  <si>
    <t>城市主干道4条，总长6974米；次干道13条，总长19570米；城市支路28条，总长27478米；龙湖自行车道3851米</t>
  </si>
  <si>
    <t>2014-2021</t>
  </si>
  <si>
    <t>1）核心区横二路：已完成80%。2）核心区横三路：道路已完工通车。3）核心区横九路：水电工程局（新福路-纵九路段）：完成90%；广西路桥施工段段：完成100%。4）核心区横十三路：施工已完成。5）核心区纵九路：完成总工程量100%。</t>
  </si>
  <si>
    <t>纵三路等7条路完成70%至90%；纵十六路、支路十八等6条道路达到通车条件。</t>
  </si>
  <si>
    <t>柳州东城投资开发有限公司</t>
  </si>
  <si>
    <t>广西柳州汽车城—汽车零部件生产配套道路工程</t>
  </si>
  <si>
    <t>2016-450211-48-01-012713</t>
  </si>
  <si>
    <t>市政道路，全长18.79 公里，包括环岭东路、龙岭大道等15条道路，路基宽22-70米</t>
  </si>
  <si>
    <t>2012-2021</t>
  </si>
  <si>
    <t>龙岭大道（环岭南路~花岭横二路）完工通车，跨北环高速立交年底完成30%立交工程。</t>
  </si>
  <si>
    <t>龙岭大道、车园纵六路完工通车。</t>
  </si>
  <si>
    <t>广西柳州现代服装产业园项目</t>
  </si>
  <si>
    <t>2018-450205-18-03-021140</t>
  </si>
  <si>
    <t>建设广西柳州现代服装产业园项目，建成集标准厂房、办公大楼、设计工作室、产品展示厅、员工食堂、宿舍等具备设计、生产、加工一体化的大型服装产业园</t>
  </si>
  <si>
    <t>正在进行基础施工。</t>
  </si>
  <si>
    <t>全部完工并交付使用。</t>
  </si>
  <si>
    <t>广西柳州鹏泰服装生产有限公司</t>
  </si>
  <si>
    <t>北部生态新区生态农业示范园基础设施项目</t>
  </si>
  <si>
    <t>2018-450212-01-01-022782</t>
  </si>
  <si>
    <t>建设服务设施用房、园路及铺装、生态停车场、景观小品，公共服务设施等配套工程，总建筑面积1.6万平方米</t>
  </si>
  <si>
    <t>开展基础施工。</t>
  </si>
  <si>
    <t>柳州市投资控股有限公司</t>
  </si>
  <si>
    <t>广西工业设计城一期（E地块）</t>
  </si>
  <si>
    <t>2018-450212-47-03-034798</t>
  </si>
  <si>
    <t>建设总部大楼、2栋办公楼、商业裙房、地下车库等配套设施，总建筑面积约27万平方米</t>
  </si>
  <si>
    <t>实现开工建设。</t>
  </si>
  <si>
    <t>开展主体建设。</t>
  </si>
  <si>
    <t>柳州市北部生态新区创业园一期工程（机器人标准厂房）</t>
  </si>
  <si>
    <t>2018-450212-47-03-021809</t>
  </si>
  <si>
    <t>建设机器人产业园、人才公寓、配套住宅、商业酒店等配套设施，总建筑面积58.9万平方米</t>
  </si>
  <si>
    <t>基础施工及厂房施工。</t>
  </si>
  <si>
    <t>部分竣工交付。</t>
  </si>
  <si>
    <t>柳州市北部生态新区创业园二期（智能电网标准厂房）</t>
  </si>
  <si>
    <t>2018-450212-47-03-036001</t>
  </si>
  <si>
    <t>建设综合服务大楼、综合研发试验大楼、标准厂房、宿舍、食堂、门卫室、地下车库等，总建筑面积为25.2万平方米</t>
  </si>
  <si>
    <t>基础施工，部分主体施工。</t>
  </si>
  <si>
    <t>基础建设，主体建设。</t>
  </si>
  <si>
    <t>柳东新区山体生态提升工程（一期）</t>
  </si>
  <si>
    <t>2019-450211-78-01-034154</t>
  </si>
  <si>
    <t>项目总占地面积131.43万平方米，其中柳州市柳东新区老虎岭、狮子岭公园景观工程，用地面积53.15万平方米；柳州市柳东新区平地山公园景观工程，用地面积37.33万平方米；柳州市柳东新区科技园山体公园、科技园小游园、南寨山公园景观工程，用地面积40.95万平方米，主要建设景观工程、绿化工程、建筑工程、给排水、电气工程及其他附属设施等。</t>
  </si>
  <si>
    <t>整体完成30%。老虎岭公园土石方完成100%，边坡修复完成95%，园建完成35%，水电完成35%，老虎岭公园总体完成38%；狮子岭公园土方完成98%，边坡修复完成97%，园建完成35%，水电完成35%，狮子岭公园总体完成37%；整个项目整体完成37.5%。科技园山体公园土方完成100%，总体完成10%。</t>
  </si>
  <si>
    <t>老虎岭、狮子岭完成70%。</t>
  </si>
  <si>
    <t>北部生态新区沙塘片区生态修复一期工程</t>
  </si>
  <si>
    <t>2019-450212-77-01-035384</t>
  </si>
  <si>
    <t>新区景观提升项目，包含江湾大道（滨江路至北进路、三合大道（滨江路至双沙路)、三合大道东段（双沙路至北进路）、古灵大道（滨江路至双沙路）、古灵大道东段（G209至北进路）、柳州市沙塘至沙埔道路、柳长路（北环高速—杨柳路）、柳长路北段（北外环-北环高速）</t>
  </si>
  <si>
    <t>江湾大道、三合大道、三合大道东段、古灵大道、古灵大道东段、沙塘至沙浦道路、柳长路景观提升正在进行基础施工，柳长路北段已基本完工。</t>
  </si>
  <si>
    <t>柳州市区地下综合管廊（一期）</t>
  </si>
  <si>
    <t>2016-450202-48-01-009229</t>
  </si>
  <si>
    <t>管廊全长约35公里，其中主线长约22.6公里，支线长约12.4公里，宽5至9.2米，高4.3至5米</t>
  </si>
  <si>
    <t>炮团路东段地下综合管廊：完工
柳盛路城市地下综合管廊：完工
静兰片区地下综合管廊：完成整体工程13%，管廊主体结构完成580米，钢板桩及支护施工800米，基坑开挖；</t>
  </si>
  <si>
    <t>静兰片区地下综合管廊：主体完成30%。</t>
  </si>
  <si>
    <t>柳州市龙建公司
广西柳州市东城投资开发集团有限公司</t>
  </si>
  <si>
    <t xml:space="preserve">柳城县东区公园项目
</t>
  </si>
  <si>
    <t>2018-450222-78-01-029861</t>
  </si>
  <si>
    <t>建设游客服务中心、公共管理用房、文化设施、停车场、户外运动场地、体育公园、亮化及供电工程、给排水工程、绿化灌溉系统及其他配套附属设施等，总建筑面积1.8万平方米</t>
  </si>
  <si>
    <t>完成厕所基础圈梁完成；篮球场、网球场水沟砌筑</t>
  </si>
  <si>
    <t>完成东区公园一期内的中心广场、健身步道、水体建设。</t>
  </si>
  <si>
    <t>柳城县中天城建投资有限公司</t>
  </si>
  <si>
    <t>凤山古镇周边设施及旅游配套项目</t>
  </si>
  <si>
    <t>2019-450222-48-01-034947</t>
  </si>
  <si>
    <t>扩建为城市主干道,路幅宽度40米，全长1145米，建设停车场及管理用房等配套设施</t>
  </si>
  <si>
    <t>1、下穿通道段主体（168米）：①主体框架共12节段，主体框架结构完成；②主体框架外部防水已全部完成，通道内排水沟已完成；③通道内路基完成80%；
至凤山镇临时便道已开通，至桥头临时道路路面砼已完成；
2：配套设施项目进行带管理用房公厕施工</t>
  </si>
  <si>
    <t>三柳高速凤山连接线下穿通道改造工程：5月完工。旅游配套设施完成工程量的80%。</t>
  </si>
  <si>
    <t>广西柳城盛迦旅游文化开发有限责任公司</t>
  </si>
  <si>
    <t>柳州市静脉产业园近期项目基础设施建设项目</t>
  </si>
  <si>
    <t>2017-450221-77-01-018485</t>
  </si>
  <si>
    <t>建设园区道路4条，总长1.837公里，红线宽度15米，道路设计等级为城市次干道，设计时速20公里—40公里</t>
  </si>
  <si>
    <t>1.前期工作进度：项目建议书、可研报告、初设均已批复，PPP项目合同已签订。获得建设工程规划许可证和建设用地规划规划许可证。项目公司完成首期注资。获得东侧道路施工许可证。
2.施工进度：
①餐厨垃圾项目地块第三层已回填至130米标高，正在进行第二遍强夯作业，完成回填总量93%；污泥干化项目地块、原病死动物项目地块正在进行第三遍强夯作业已完成，目前已回填至126米标高，完成回填总量45%。焚烧项目地块完成五方验收。
②北侧道路边坡支护正在进行1~9剖面第三阶坡面修筑。第一、第二阶坡面正在进行锚杆施工以及格梁钢筋绑扎，目前完成已经220个孔，长度累计完成1560米。</t>
  </si>
  <si>
    <t>1、场地土方（含狮子岭土石方、餐厨垃圾项目地块、污泥干化项目地块、原病死动物项目地块及危险废物处理中心地块）回填至设计标高并完成五方验收。
2、北侧道路边坡支护完成施工。
3、东侧道路、中部道路一、中部道路二、北侧道路完成设计图纸内容施工。
4、综合管理中心、食堂宿舍楼完成设计图纸内容。
5、完成东南侧、渗滤液厂东侧边坡支护施工</t>
  </si>
  <si>
    <t>柳州市环卫环境建设发展有限责任公司</t>
  </si>
  <si>
    <t>广西桂中现代林业科技产业园中高端木地板精细加工基地项目一期</t>
  </si>
  <si>
    <t>2019-450223-02-03-006180</t>
  </si>
  <si>
    <t>造纸与木材加工业</t>
  </si>
  <si>
    <t>总建筑面积约8.4万平方米，其中标准厂房建筑面积为8万平方米，产品展示中心1栋，建筑面积为4000平方米；道路建设总长约4千米，同时配套给排水等基础设施建设</t>
  </si>
  <si>
    <t>1.路网建设已完成项目建议书、选址意见书、建设用地规划许可证、用地说明、可研批复、初步设计等前期工作；已完成地勘；
施工情况：经五路已于6月1日完成全线征地及清表工作，碎石层施工、水稳层施工、过路管和进水管井施工90%、沥青路面80%；完成相关的通讯、弱电管线施工100%，给水主管线80%；
纬五路完成已征地部分的清表、雨污管道工程、碎石层施工、检查井开挖、浇筑垫层、模版安装、钢筋绑扎和混凝土浇筑80%；
经七路完成已征地部分的土方开挖、雨污管道施工、第一层水稳层的90%，正在进行路床调整、碎石层和两层水稳层施工及过路管和进水管井施工；
纬九路完成部分征地；已征地部分完成清苗、清表、土方开挖和不良土质处理、污水排水管道开挖、安装和回填。</t>
  </si>
  <si>
    <t>完成经五路道路主体建设；纬五路建设80%；经七路60%；纬九路30%。</t>
  </si>
  <si>
    <t>鹿寨驰普实业发展有限公司</t>
  </si>
  <si>
    <t>柳州大数据产业园（一期）</t>
  </si>
  <si>
    <t>2018-450212-65-03-038909</t>
  </si>
  <si>
    <t>建设2栋核心数据中心、3栋云计算中心、2栋动力中心，核心数据中心、云计算中心等配套设施，总建筑面积约28.5万平方米</t>
  </si>
  <si>
    <t>基础建设，部分楼栋实现工程出正负零。</t>
  </si>
  <si>
    <t>主体建设。</t>
  </si>
  <si>
    <t>广西柳州琦泉生物质发电有限公司1x40MW生物质热电项目</t>
  </si>
  <si>
    <t>2019-450223-44-02-002059</t>
  </si>
  <si>
    <t>新建一台4万千瓦高温超高压中间再热纯凝式汽轮机发电机组(配套一台130t/h 高温超高压中间再热循环硫化床生物质锅炉)，以及配套相关的辅助建设工程</t>
  </si>
  <si>
    <t>进行厂地道路硬化、地磅和化验室建设、及雨污水管道的铺设</t>
  </si>
  <si>
    <t>主厂房基础开挖，料场的平整。</t>
  </si>
  <si>
    <t>广西柳州琦泉生物质发电有限公司</t>
  </si>
  <si>
    <t>广西科技大学鹿山学院北校区</t>
  </si>
  <si>
    <t>2018-450211-82-02-027566</t>
  </si>
  <si>
    <t>高等教育</t>
  </si>
  <si>
    <t>建设教学楼、实训楼、综合楼、图书馆、食堂、体育馆、学生宿舍楼、大礼堂等配套设施，总建筑面积22.5万平方米</t>
  </si>
  <si>
    <t>完成总工程量20%，已完成土方工程，桩基础完成15%。</t>
  </si>
  <si>
    <t>完成一期项目主体建设。</t>
  </si>
  <si>
    <t>广西科技大学鹿山学院</t>
  </si>
  <si>
    <t>柳州市生活垃圾焚烧处理工程</t>
  </si>
  <si>
    <t>2017-450221-77-01-019898</t>
  </si>
  <si>
    <t>垃圾处理</t>
  </si>
  <si>
    <t>建设4条750吨每日焚烧线，日处理生活垃圾3000吨</t>
  </si>
  <si>
    <t>1.前期工作进度：项目建议书、环评、可研、初设已批复，特许经营协议已签订。项目公司暨柳州康恒新能源有限公司已成立。获得市自然资源和规划局批复总平。已获得项目建设用地规划许可证。详勘工作已完成。正在开展设备采购工作。
2.施工进度：正在进行地基基础施工，已完成灌注桩和管桩试桩工作。</t>
  </si>
  <si>
    <t>1、烟囱结构封顶；
2、卸料大厅结构封顶；
3、垃圾仓结构至吊车操作层；
4、汽轮发电机房结构封顶；
5、中控楼结构封顶；6、1#余热锅炉具备水压试验条件；
7、汽轮发电机设备就位</t>
  </si>
  <si>
    <t>鹿寨县石墨烯新材料产业基地一期</t>
  </si>
  <si>
    <t>2018-450223-47-01-020037</t>
  </si>
  <si>
    <t>建设研发孵化园区、产业化加速园区、产业化应用创新示范园区、综合配套区四个功能区，总建筑面积28186平方米</t>
  </si>
  <si>
    <t>2019—2023</t>
  </si>
  <si>
    <t xml:space="preserve">1.前期手续：已完成鹿寨县石墨烯新材料产业基地一期(广西石墨烯小镇)33#—37#厂房工程项目建议书批复、选址意见书、环评备案、可行性研究报告批复；已完成鹿寨县石墨烯新材料产业基地一期33#～37#厂房工程（EPC）投标挂网工作。
2.施工情况：鹿寨县石墨烯新材料产业基地一期(广西石墨烯小镇)33#～37#厂房完成场地平整、围挡及项目部建设，正在开挖基础。
</t>
  </si>
  <si>
    <t>完成一栋厂房建设。</t>
  </si>
  <si>
    <t>广西鹿寨联发投资有限责任公司</t>
  </si>
  <si>
    <t>柳州市城区体育园</t>
  </si>
  <si>
    <t>2018-450202-88-03-000874</t>
  </si>
  <si>
    <t>在城中区、柳北区、鱼峰区、柳南区各建设一体育园：室内场馆1万平方米，园区内配套设施7.6万平方米</t>
  </si>
  <si>
    <t>城中体育园：完工，
鱼峰体育园：重新选址。
柳南体育园：完成总工程量的40%。
柳北体育园：完成总工程量的60%。</t>
  </si>
  <si>
    <t>柳北、柳南体育园竣工。</t>
  </si>
  <si>
    <t>柳州市城市投资建设发展有限公司</t>
  </si>
  <si>
    <t>雒容至东泉公路</t>
  </si>
  <si>
    <t>2017-450200-48-01-000487</t>
  </si>
  <si>
    <t>一级公路，路线全长28公里</t>
  </si>
  <si>
    <t>道路、桥涵完成20%。</t>
  </si>
  <si>
    <t>道路、桥涵完成至40%。</t>
  </si>
  <si>
    <t>柳州市柳东新区天然气利用工程</t>
  </si>
  <si>
    <t>2016-450211-45-01-012712</t>
  </si>
  <si>
    <t>建设雒容燃气站、官塘燃气站、燃气高中压管网155公里和相应调压柜（箱），以及城市燃气信息管理系统及配套的后方设施等，供气规模为48318万标立方米</t>
  </si>
  <si>
    <t>2015-2021</t>
  </si>
  <si>
    <t>已完成中压市政管网建设44.25公里。雒容燃气站LNG扩容工程完成项目竣工验收。</t>
  </si>
  <si>
    <t>完成市政中压管网20公里。</t>
  </si>
  <si>
    <t>柳州东城燃气发展有限公司</t>
  </si>
  <si>
    <t>柳州市柳东新区防洪工程坪龙防洪排涝滞洪区综合整治工程</t>
  </si>
  <si>
    <t>2018-450211-76-01-013226</t>
  </si>
  <si>
    <t>建设坪龙防洪排涝滞洪区面积为328893平方米，整治岸线长度3962米，河道治涝标准为50年一遇</t>
  </si>
  <si>
    <t>完成水域面积工程80%。</t>
  </si>
  <si>
    <t>完成水域面积工程。</t>
  </si>
  <si>
    <t>柳州市螺蛳粉小镇项目（一期）</t>
  </si>
  <si>
    <t>2018-450204-05-03-041917</t>
  </si>
  <si>
    <t>建设小镇综合体、田园人才实训基地、螺蛳粉生产集聚区、京东农业示范区、柳南区太阳河流域治理工程等配套设施，总建筑面积16.6万平方米</t>
  </si>
  <si>
    <t>小镇客厅大小展厅已封顶；京东农场已完成主干道建设及展示区种植；竹海公园项目建设已完成；螺蛳粉生产集聚区一期标准厂房建设1号楼、2号楼封顶，3号楼、3A号楼已完成主体建设；太阳河流域综合整治二区已完成整体建设，三区正在施工；小镇路网工程已完成4#、7#、11#道路新建、蔬菜基地冷库至山湾村的道路扩建工作；污水处理厂项目已开工建设；田园人才实训基地实训楼封顶，正在进行培训楼、食宿楼主体施工；螺蛳粉原材料加工基地一期：生产厂房主体结构已基本完成。</t>
  </si>
  <si>
    <t>螺蛳粉小镇核心区（一期）基本建成。小镇客厅、京东农场一期、田园人才实训基地一期、生产集聚区一期标准厂房主体完工并进行装修，污水处理厂主体完工，太阳河流域综合整治三区、螺蛳粉原材料加工基地一期等项目完工。</t>
  </si>
  <si>
    <t>柳州市金色太阳建设投资有限公司</t>
  </si>
  <si>
    <t>广西新柳邕农产品批发市场项目（二期）</t>
  </si>
  <si>
    <t>2019-450204-01-03-026123</t>
  </si>
  <si>
    <t>建设果蔬肉类等农产品物流仓储设施，总建筑面积19.4万平方米</t>
  </si>
  <si>
    <t>主体建设</t>
  </si>
  <si>
    <t>主体施工。</t>
  </si>
  <si>
    <t>广西新柳邕农产品批发市场有限公司</t>
  </si>
  <si>
    <t>中国供销-桂北农产品电商园项目</t>
  </si>
  <si>
    <t>2017-450224-72-03-000734</t>
  </si>
  <si>
    <t>建设农产品交易市场、电子商务中心、特色美食街等，总建筑面积40万平方米</t>
  </si>
  <si>
    <t>1.农特产商业街：6#、7#、8#楼已经施工完成；
2.金桔市场：13、14、15、16、27、28、29、30号楼共8栋已经完成交付使用；
3.果蔬市场：17#、18#、31#楼已经建设完成交付使用；
4.沿街市场：22#楼施工完成；
5.10#24#楼已竣工。
6.总平：雨污排水系统施工完成，主干道路施工完成60%；自来水总平管网施工完成，在建工程自来水接入施工完成。
7.农特产商业街：2#、3#、4#、5#楼正在进行主体施工。</t>
  </si>
  <si>
    <t>完善一期其他农贸市场建设，进行商务办公及物流仓储等配套设施建设。</t>
  </si>
  <si>
    <t>中农联（融安）农产品市场建设开发有限公司</t>
  </si>
  <si>
    <t>上汽通用五菱汽车股份有限公司柳州河西工业物流园建设项目</t>
  </si>
  <si>
    <t>2017-450204-36-03-025247</t>
  </si>
  <si>
    <t>建设现代整车、零部件、KD物流基地，及相关配套设施</t>
  </si>
  <si>
    <t>1、完成1号地块197亩河西家园一期倒班楼6栋，研发楼1栋建设，完成足球场建设。
2、完成2、3、4号地块600多亩物流基地建设。</t>
  </si>
  <si>
    <t>1、建设1号地块197亩河西家园二期2栋宿舍楼，进行培训中心改造，建设厂房42000平方米。
2、建设4号地块办公楼1766平方米，建设厂房1000平方米厂房。建设5号地块93亩物流基地，6号地块68000平方物流厂房。</t>
  </si>
  <si>
    <t>上汽通用五菱汽车股份有限公司</t>
  </si>
  <si>
    <t>柳州国家公路运输枢纽柳东物流中心项目</t>
  </si>
  <si>
    <t>2016-450211-59-01-012711</t>
  </si>
  <si>
    <t>建设装卸作业区、货物集装箱堆场、物流仓储区、加工配送区、物流信息平台、综合业务用房及相关配套设施，总建筑面积11.96万平方米</t>
  </si>
  <si>
    <t>已完成主体工程建设，其中A1-A8、C1、C2、B1等仓库已完成质量验收</t>
  </si>
  <si>
    <t>继续建设周边设施。</t>
  </si>
  <si>
    <t>广西西江开发投资集团柳州投资有限公司</t>
  </si>
  <si>
    <t>桂北中药材仓储物流中心</t>
  </si>
  <si>
    <t>2017-450225-59-03-041825</t>
  </si>
  <si>
    <t>建设中药材交易市场、农产品交易市场、大地法则苗族印象体验地、仓储、物流中心等配套设施，总建筑面积11万平方米</t>
  </si>
  <si>
    <t>前期工作已完成，项目一期主体正在进行建设中</t>
  </si>
  <si>
    <t>完成项目一期主体建设100%，完成项目二期主体建设35%。</t>
  </si>
  <si>
    <t>融水县中悦中药材产业投资有限公司</t>
  </si>
  <si>
    <t xml:space="preserve">柳州欧阳岭家居建材供应链产业园
</t>
  </si>
  <si>
    <t>2019-450205-51-03-006281</t>
  </si>
  <si>
    <t>建设建材储运库区、物流配送信息中心、电子商务行政大厦、建材展销中心、建材剪切加工、建筑材料租赁、司乘人员休息站、大型停车场等，总建筑面积25万平方米</t>
  </si>
  <si>
    <t>A1、A2、A3, B1、B2、B4封顶，A4、A5、B5、B6到二层，A6已出地面。</t>
  </si>
  <si>
    <t>一期工程主体完工。</t>
  </si>
  <si>
    <t>广西展帆投资管理有限责任公司</t>
  </si>
  <si>
    <t>双龙沟民族文化旅游项目</t>
  </si>
  <si>
    <t>2018-450225-61-03-023837</t>
  </si>
  <si>
    <t>建设民族文化体验博物馆、新的游客接待中心、斗马场、苗族风情实景演出场、原始森林生态步道以及配套服务设施等，总建筑面积7.2万平方米</t>
  </si>
  <si>
    <t>1.已完成项目备案、用地预审、规划选址意见、环评意见等 2.开工建设，已完成新的游客接待中心、停车场、苗寨风情实景演出场地建设、72栋原生态苗楼建设 、“空中之城”建设、给水排水工程、苗寨亮化安装、民族文化体验博物馆</t>
  </si>
  <si>
    <t>1.完善梦呜苗寨的木楼建设2.二期苗寨征地、勘测，基础设施建设等前期准备工作</t>
  </si>
  <si>
    <t>广西融水双龙沟旅游开发有限公司</t>
  </si>
  <si>
    <t>融水元宝山旅游开发项目（一期）</t>
  </si>
  <si>
    <t>2017-450225-72-01-014924</t>
  </si>
  <si>
    <t>建设集山水文化、苗族文化、特色餐饮、康养体验等为一体的高端山地旅游度假酒店，通过改造提升现有村寨的寨、田、河、场等景观，总建筑面积4.2万平方米</t>
  </si>
  <si>
    <t>子项目培秀村风貌改造提升项目（一期）已竣工，并通过验收；子项目白坪酒店规划设计方案已完成，但因风规、林规等问题需论证，导致项目进展缓慢</t>
  </si>
  <si>
    <t>力争完成白坪酒店主体工程量10%。</t>
  </si>
  <si>
    <t>广西柳州市文化旅游投资发展集团有限公司</t>
  </si>
  <si>
    <t>鹿寨县中渡·香桥旅游区石林公园项目</t>
  </si>
  <si>
    <t>2017-450223-89-01-040091</t>
  </si>
  <si>
    <t>建设游客服务中心、游客集散广场、生态停车场、旅游厕所等景区配套设施及供电给排水、导览标识等旅游附属设施，总建筑面积15000平方米</t>
  </si>
  <si>
    <t>完成游客服务中心、游客集散广场、生态停车场、旅游厕所等景区配套设施及供电给排水、导览标识等旅游附属设施建设。</t>
  </si>
  <si>
    <t>停车场、生活区开工建设。</t>
  </si>
  <si>
    <t>广西野山旅游有限公司</t>
  </si>
  <si>
    <t>三江县南站广场旅游综合体项目</t>
  </si>
  <si>
    <t>2019-450226-47-01-005350</t>
  </si>
  <si>
    <t>项目总建筑面积41030平方米,主要建设内容包括游客中心及戏台、民宿商业、电商街区、侗寨体验馆(含活态博物馆)、地下停车场及道路广场，以及供配电、给排水等辅助配套设施</t>
  </si>
  <si>
    <t>完成地下停车场、道路广场、商业街区、游客集散中心、侗寨、鼓楼、风雨桥、给排水附属设施，完成一期整体工程90%，正在进行公交车站施工。</t>
  </si>
  <si>
    <t>完成一期附属设施建设，力争二期开工建设。</t>
  </si>
  <si>
    <t>三江县程阳桥城建投资开发有限责任公司</t>
  </si>
  <si>
    <t>广西柳工机械股份有限公司基于自主品牌工业机器人的土方机械核心零部件智能制造项目（一期）</t>
  </si>
  <si>
    <t xml:space="preserve"> 2019-450200-35-03-034687</t>
  </si>
  <si>
    <t>上下料机器人配合数控机床实现机加区自动化，AGV和自动输送线等实现物流自动化，装配机器人和涂胶机器人等实现装配自动化，设备数据采集系统和制造执行系统等实现运营数字化，形成年产3.5万个液压阀，2万根液压油缸，0.5万台变速箱，0.5万台减速机生产能力</t>
  </si>
  <si>
    <t>已完成部分机器人的采购安装。</t>
  </si>
  <si>
    <t>完成液压阀、减速机生产线改造。</t>
  </si>
  <si>
    <t>广西柳工机械股份有限公司</t>
  </si>
  <si>
    <t>柳州柳工挖掘机有限公司高端智能挖掘机智能制造示范工厂建设项目</t>
  </si>
  <si>
    <t xml:space="preserve"> 2019-450221-35-03-034817</t>
  </si>
  <si>
    <t xml:space="preserve"> 建设生产车间工业控制SCADA网络，构建企业工业物联网，无线5G全覆盖，实现设备、控制和管理信息的互联互通，建设能效管理系统、结构件自动焊接线、机器人生产线、整机装配自动RGV线、制造智能物流系统、挖掘机装配全自动柔性线、调试自动化检测系统等智能制造系统</t>
  </si>
  <si>
    <t>焊接机器人完成安装调试、程序编程优化，组织终验收。RGV装配线进行单体设备调试、RGV运转测试及问题整改。</t>
  </si>
  <si>
    <t>完成1条动臂焊接机器人RGV自动化焊接线建设，新建AGV自动物流系统</t>
  </si>
  <si>
    <t>柳州柳工挖掘机有限公司</t>
  </si>
  <si>
    <t>柳州源创电喷技术有限公司年产1000万支电磁阀式喷油器、100万套小型发动机电喷系统生产线建设</t>
  </si>
  <si>
    <t>2017-450203-36-03-014487</t>
  </si>
  <si>
    <t>汽车工业</t>
  </si>
  <si>
    <t>项目总投资34656.16万元，其中固定资产投资27439.61万元，流动资金7216.55万元。规划用地面积52.24亩，总建筑面积51217.49m²。项目计划在充分利用现有生产设施的基础上，通过厂房建设和新增购置及自制一批精密高效检测及生产设备进行，实现产能提升。项目实施完成后建成年产1000万支电磁阀式喷油器生产线，年产100万套小型发动机电喷系统生产线</t>
  </si>
  <si>
    <t>2013-2022</t>
  </si>
  <si>
    <t>项目现已完成一期厂房的主体及配套工程建设，包括但不限于28660平方米厂房主体、消防、公共道路、水电、通讯、安防等公共管网等公共设施的建设。目前正在进行年产550万支电磁阀式喷油器的产能扩建和小型发动机电喷系统的研发工作</t>
  </si>
  <si>
    <t>完成1万平方米的生产场地改扩建。</t>
  </si>
  <si>
    <t>柳州源创电喷技术有限公司</t>
  </si>
  <si>
    <t>汽车核心零部件智能精密制造项目</t>
  </si>
  <si>
    <t xml:space="preserve"> 2019-450210-36-03-034469</t>
  </si>
  <si>
    <t>购置先进设备与模具，对以汽车自动变速器为核心的零部件：变速箱齿毂、CVT带轮活塞、精冲件进行研发、制造、销售，同时拓展到新能源汽车电池模组内连接板（ICB）产品、精密门铰链产品等一系列整车关键核心零件部的制造，引进高端技术人才与先进技术装备，建设智能化工厂</t>
  </si>
  <si>
    <t xml:space="preserve">项目已实现开工建设，正在进行设备购置安装及调试工作，其中，精冲生产线设备完成调试安装；曲轴皮带轮自动压装生产线已签订合同；已与德国舒勒签约变速箱齿毂设计研发，CVT带轮活塞研发成功，并申请发明专利；数字化平台中心建设开始实施。 </t>
  </si>
  <si>
    <t>设备购置及调试，开展试生产工作。</t>
  </si>
  <si>
    <t>柳州市龙杰汽车配件有限责任公司</t>
  </si>
  <si>
    <t>桂林市</t>
  </si>
  <si>
    <t>罗汉果小镇</t>
  </si>
  <si>
    <t>2019-450313-27-03-021154</t>
  </si>
  <si>
    <t>食品工业</t>
  </si>
  <si>
    <t>总建筑面积59.25万平方米，一期建设莱茵生物年产300吨罗汉果提取车间技改项目，公共脱水中心，零卡糖生产车间，展示中心，加工交易市场，5栋标准厂房、3栋人才公寓、文化广场等，总建筑面积21.96万平方米；二期建设甙元生物二期项目，三棱生物二期项目，实力科技技改项目，科技研发中心、电商运营中心，种植体验园，物流配送中心，污水预处理站、8栋标准厂房、4栋人才公寓、4条道路、1个水系连通工程等配套设施，总建筑面积38.29万平方米。</t>
  </si>
  <si>
    <t>财政拨款
银行贷款
业主自筹</t>
  </si>
  <si>
    <t>1.千烨公司罗汉果小镇公共脱水中心、零卡糖生产车间入驻并完成建设；
2.罗汉果加工交易市场开工建设，8#、9#厂房基础回填，7#厂房基础承台完成，6#厂房承台基础垫层完成，室外道路完成40%；
3.罗汉果小镇人才公寓一期主体基本完成建设，室外管线、道路铺装收尾；
4.罗汉果小镇标准厂房三期5#6#厂房装修收尾；
5.罗汉果展示中心已竣工并投入使用；
6.罗汉果文化广场已建成并投入使用；
7.莱茵生物技改提升项目已完成；
8.罗汉果小镇污水预处理站开工建设；
9.长江路凤鸣湖段开工建设。</t>
  </si>
  <si>
    <t>1.福中福罗汉果初加工项目入驻并投产；
2.长江路凤鸣湖段竣工通车；
3.B12罗汉果加工交易市场基本完成建设；
4.罗汉果小镇配套社区--龙湖凤邸竣工并投入使用；
5.罗汉果小镇标准厂房（金桂商业标准厂房、苏桥标准厂房三期等）建成交付使用；
6.罗汉果小镇污水预处理站完成建设并投入使用。</t>
  </si>
  <si>
    <t>桂林经开投资控股有限责任公司
桂林市高新技术产业发展集团有限公司
桂林千烨农产品有限公司
桂林莱茵生物科技股份有限公司
广西甙元植物制品有限公司
桂林实力科技有限公司等</t>
  </si>
  <si>
    <t>桂林市人民政府</t>
  </si>
  <si>
    <t>比亚迪新能源汽车及轨道交通项目</t>
  </si>
  <si>
    <t>2017-450313-36-03-035547</t>
  </si>
  <si>
    <t>一期云轨轨道梁产线1条，生产云轨轨道梁单向25公里/年；二期云轨车辆产线1条，生产云轨车辆150辆/年；新能源大巴产线1条，生产新能源大巴1500辆/年；总建筑面积10.7万平方米。</t>
  </si>
  <si>
    <t>1.一期（313亩）已于2019年3月29日竣工验收并于4月27日全线生产；
2.目前桂林基地总订单701辆（其中桂林订单230辆，柳州订单124辆，比亚迪公司协调广西区外订单347辆）工厂员工200多人，实现正常生产。</t>
  </si>
  <si>
    <t>争取与广西汽车集团有限公司达成合作，促进桂林G100纯电动物流车生产项目、新能源商用车底盘生产项目落地。</t>
  </si>
  <si>
    <t>桂林比亚迪实业有限公司</t>
  </si>
  <si>
    <t>华为信息生态产业合作区基础及配套设施项目（一期）</t>
  </si>
  <si>
    <t>2017-450312-65-03-014764</t>
  </si>
  <si>
    <t>建设绿色生态产业研发基地、员工培训基地、地下管网、给水、电信等多条管线及合作区道路，总建筑面积为86万平方米。</t>
  </si>
  <si>
    <t>2018-2020</t>
  </si>
  <si>
    <t>1.双创园二期5#6#（2万㎡）标准厂房已竣工，附属连廊已完成主体框架建设；3.4万㎡人才公寓南、北楼已全部交付深科技使用。
2.数据中心1.73万㎡已竣工验收，服务市住房公积金、市政法委、云上经开、中国移动、桂林市公安局等。
3.秧二十四路已完成可施工段680米路床，路基完成180米，水稳层完成170米，给水管已与临苏路接通。同步推进电子二路施工。
4.临苏路口至华为地块路段已完成给水主管安装施工，已正常供水给华为、深科技。 
5. 合作区连接深科技的人行天桥已建成投产。          
6.华谊智测公司入驻标准厂房项目：已投产，华谊智测公司入驻标准厂房项目已投产。
7.深圳华谊智测整体搬迁项目（占地90亩、总投资3.3亿元）：已完成项目备案、土地挂牌出让、用地红线图、规划设计，土方测绘、土地清表，总平图已报审，正在调整建筑方案、环评报告评审预计年底完成。土地清表基本完成，挖暗、土石方平整工作已完成过半。
8.华为合作区1000亩土地（含北京优尼康通医疗电子投资1.5亿元、占地40亩）平整加快推进，正在表土剥离。</t>
  </si>
  <si>
    <t>1.启动电子一路西段的前期工作，完成电子二路路床整形，完成秧二十四路路基及管网建设。
2.深圳华谊智测整体搬迁项目一期开工建设。
3.完成1000亩土地平整。
4.计划举办一期招商大会。
5.启动华为科技城前期工作。
6.北京星空建腾电子（总投资5000万元）入驻标准厂房。
7.北京优尼康通医疗电子项目（总投资1.5亿元）开展前期工作。</t>
  </si>
  <si>
    <t>桂林市高新技术产业发展集团有限公司</t>
  </si>
  <si>
    <t>广西汽车集团有限公司新能源客车生产建设项目</t>
  </si>
  <si>
    <t>2017-450313-36-02-039102</t>
  </si>
  <si>
    <t>新建焊装车间、涂装车间、总装车间、检测调试车间、试车跑道等设施并配套相应生产设备,新增建筑面积约8.1万平方米；年产新能源汽车5.5万辆</t>
  </si>
  <si>
    <t xml:space="preserve">2019-2021                                                                </t>
  </si>
  <si>
    <t>（一）目前该项目已完成核准批复，前期已完成征地、清表，项目地块可供使用，由于受政策等诸方面因素影响，此地块项目建设暂缓。
（二）租用华力重工的厂房生产线建设各项工作完成情况如下：
1.完成华力重工厂房16000㎡的装修工作；
2.完成大中客焊接生产线、总装生产线安装调试；
3.完成轻客试验场地改造及淋雨线新建；
4.完成环评报告并获批复；
5.完成企业生产准入审查；
6.完成企业准入审查不符合项整改；
7.完成3C、质量体系审查不符合项整改；
8.完成研发设备合同签订，设备制造中；
9.完成企业准入公示；
10.获得纯电动客车生产企业公告；
11.已获得纯电动厢式运输车(G100)产品公告；
12.已获得纯电动城市客车、纯电动厢式运输车（ES140）产品公告；
13.初步与比亚迪达成合作协议，双方所产汽车重要零部件各自进入对方的采购目录，比亚迪跟广西汽车集团合作开发新能源物流车等车型车辆。</t>
  </si>
  <si>
    <t>争取与桂林比亚迪实业有限公司达成合作，促进桂林G100纯电动物流车生产项目、新能源商用车底盘生产项目落地。</t>
  </si>
  <si>
    <t>广西汽车集团有限公司</t>
  </si>
  <si>
    <t>桂林工人疗养院永福基地项目（一期）</t>
  </si>
  <si>
    <t>2017-450313-83-03-025147</t>
  </si>
  <si>
    <t>建设职工中心、劳模养老基地、职工保健康复中心、英模养老中心及配套设施，总建筑面积9.4万平方米</t>
  </si>
  <si>
    <t>一期土建（不含4#地下设备用房）已完成，目前4#底下设备用房施工单位已进场施工。其他标段如园林景观及装饰装修等还在广西自治区总工会审批当中。</t>
  </si>
  <si>
    <t>园林景观、暖通、高低压转变配电、机电工程完成招标并开工建设。</t>
  </si>
  <si>
    <t>桂林工人疗养院</t>
  </si>
  <si>
    <t>桂林苏桥无水港一期</t>
  </si>
  <si>
    <t>2017-450313-59-03-022456</t>
  </si>
  <si>
    <t>建设通用仓库、冷链仓库及相关配套设施，总建筑面积15.4万平方米。</t>
  </si>
  <si>
    <t>招投标已完成，施工单位办公活动板房已搭建完成，施工通道已硬化，施工用水已接通，大型工程机械设备陆续到位，开展2栋冷库基础开挖。</t>
  </si>
  <si>
    <t>12月完成2栋冷库建设。</t>
  </si>
  <si>
    <t>桂林北港物流园建设开发有限公司</t>
  </si>
  <si>
    <t>深科技智能制造产业园</t>
  </si>
  <si>
    <t>2018-450313-39-01-031182</t>
  </si>
  <si>
    <t>总建筑面积49.8万平方米,分两期实施，其中一期投资约30.6亿元，投入自动化线边仓及自动化测试设备等50条SMT生产线及相关设备，总建筑面积15.7万平方米；二期投入自动化线边仓及自动化测试设备等100条SMT生产线及相关设备，总建筑面积34.1万平方米。</t>
  </si>
  <si>
    <t>一、项目一期进展情况：
2019年8月已竣工投产，8-12月实现生产手机超200万部，目前产能150万部/月，工程正在收尾。
（一）主体工程：
1#2#厂房、动力站已投入使用；5#楼已交付使用。
（二）配套基础设施：
排水渠、深科1#2#桥、秧27路、供水、供电、人行天桥均已投入使用，厂区绿化已完成。华为合作区1#楼、2#公寓楼均已投入使用。
二、项目二期进展情况
已完成二期用地135.74亩的报批、征地及迁坟；2#公租房施工至12层；3#公租房施工至8层；4#公租房、6#公租房正在进行地下室施工；7#公租房施工至2层；8#公租房施工至5层；厂房施工至3层；排水渠（二期）已完成施工。
三、华为hub仓用地报批工作已完成，已获农转用和征地批复。目前正在开展向市级申请供地的程序，获市政府审查批复后即组织供地。</t>
  </si>
  <si>
    <t>二期建成并交付使用。</t>
  </si>
  <si>
    <t>桂林经开投资控股有限责任公司</t>
  </si>
  <si>
    <t>桂林市疾病预防控制中心检验业务综合用房</t>
  </si>
  <si>
    <t>2017-450312-83-01-002526</t>
  </si>
  <si>
    <t>卫生事业</t>
  </si>
  <si>
    <t>项目总建筑面积21541.97平方米，其中：业务综合楼8850.14平方米，实验楼4999.86平方米，地下室7523.27平方米（含防空地下室2470平方米）。主要建设内容为检验业务用房、实验用房及辅助用房，配套建设地下给排水、电气、消防等附属设施。</t>
  </si>
  <si>
    <t>已完成地下室、业务楼主体建设，完成业务楼和实验楼主体框架施工、实验楼砌筑施工。业务楼、实验楼墙面、地面、天棚装修，业务综合楼幕墙安装工作。业务楼、实验楼设备采购。</t>
  </si>
  <si>
    <t>完成设备采购、安装，进行内部装修</t>
  </si>
  <si>
    <t>桂林市疾病预防控制中心</t>
  </si>
  <si>
    <t>桂林喀斯特世界自然遗产地（漓江风景名胜区）生态景观修复工程</t>
  </si>
  <si>
    <t>2019-450300-77-01-004157</t>
  </si>
  <si>
    <t>对历史遗留的破坏之处进行生态景观修复，提升漓江游览航线可视范围景观效果，修复边坡植被；提升改造沿岸岸线绿化景观。主要修筑种植槽，种植攀爬植物、竹类、柏树、枫树等乡土树种；对沿岸岸线绿化带进行景观提升改造，完善植物配置，补植花化、彩化效果好的乡土树种。通过客土、喷播、种植本地喀斯特石山区特色植物等方式恢复受损山体的自然植被。需要进行生态修复的区域总共18处，面积约114732平方米。</t>
  </si>
  <si>
    <t>二期工程已进场施工，目前完成二期工程形象进度60%。</t>
  </si>
  <si>
    <t>完成桂林喀斯特世界自然遗产地（风景区）生态景观修复项目（三期）</t>
  </si>
  <si>
    <t>桂林漓江风景名胜区管理委员会</t>
  </si>
  <si>
    <t>灌阳至平乐高速公路</t>
  </si>
  <si>
    <t>2017-450300-48-02-039108</t>
  </si>
  <si>
    <t>主线按照四车道高速公路标准进行建设，路线长度135.647Km。全线（含互通范围）共设置桥梁57座，共长20403米，其中大桥51座长20047米，中桥6座长356米。设置隧道18座，共长10440米。设置互通式立体交叉9处，设分离式立交桥3569m/39座。设置匝道收费站8处；服务区3处，停车区3处；设置管理监控通信分中心1处，管理监控通信站2处；养护工区3处。项目共设置两处二级公路连接线长7.693km，其中灌阳连接线长4.081Km；平乐连接线长3.612Km。</t>
  </si>
  <si>
    <t>财政拨款业主自筹
银行贷款</t>
  </si>
  <si>
    <t>项目选址、地灾、压覆矿产、水保、社会稳定风险评估、节能评估、项目核准、勘察设计招标、行业审查意见、环评报告批复、初步设计批复、施工监理招标、施工图设计外业验收、控制性工程两阶段施工图批复、文物调查勘探批复等均已完成；用地预审已召开用地预审市级评审论证会，用地预审材料于11月18日已提前送达区厅耕保处审核，目前正在按区厅耕保处提出的意见进行修改完善；使用林地可行性报告、土地复垦及表土剥离利用实施方案初稿已编制完成，目前正在修改完善，准备报相关部门审批。全线目前已有6处控制性工程开工建设，桥梁工程已完成桩基127根、地系梁17道、承台8座、桥台4个、墩柱40根。全线征地已完成土地丈量4702亩，已完成征地1338.7亩，占总数的9.1%，临时用地征地421亩。</t>
  </si>
  <si>
    <t>主体工程：路基完成30%，桥梁涵洞,30%，隧道工程30%        征地拆迁工作：全年完成红线内征地90%，房屋拆迁完成40%、坟墓60%、电力40%、通讯电缆等60%、国防光缆60%</t>
  </si>
  <si>
    <t>广西新平高速公路有限公司</t>
  </si>
  <si>
    <t>桂林海吉星食尚港项目一期</t>
  </si>
  <si>
    <t>2018-450312-51-03-009713</t>
  </si>
  <si>
    <t>建设食品、民俗、文化艺术、金融服务、展览培训等商业综合设施，总建筑面积245万平方米。</t>
  </si>
  <si>
    <t>2015-2030</t>
  </si>
  <si>
    <t>业主自筹
银行贷款</t>
  </si>
  <si>
    <t>一、物流园一期：
①物流园一期10#~14#、21#22#楼完工，进行试运营；
②物流园一期室外工程雨污管敷设、土方二次回填、道路施工完成；                                                   
二、C1地块：
①C1地块完成修建性详规、单体方案设计、一期施工图设计；
②C1地块1#楼完成施工许可证办理；基础工程完成；主体工程完成；安装工程完成50%；
③C1地块施工临时设施完成。                                 ④桂林壹号C1地块2#、3#、12#、13#、15#、21#、22#、23#、25#楼、一期地下室施工许可证办理完成。                                                        
⑤C1地块一期9栋楼基础土方开挖完成80%；超前钻完成70%；主体完成20%。
三、物流园二期：
①物流园二期18#19#20#楼工程施工许可证办理完成；
②物流园18#19#20#楼主体完成，安装工程完成90%，装修工程完成30%。</t>
  </si>
  <si>
    <t>1.物流园二期开业运营；
2.C1地块配套住宅主体结构封顶。</t>
  </si>
  <si>
    <t>桂林海吉星农产品集团有限公司</t>
  </si>
  <si>
    <t>临桂新区机场路以北片区湖塘水系连通周边景观绿化工程</t>
  </si>
  <si>
    <t>2018-450312-78-01-036721</t>
  </si>
  <si>
    <t>建设景观绿化工程共31.7万平方米；交通道路工程总长度为17493米，停车场及广场铺装及文化聚集地共15242平方米，广场及台阶铺装共41446平方米，游客服务中心2548平方米，亭廊35顶，游船码头3处，生态驳岸30000米等景观设施。</t>
  </si>
  <si>
    <t>完成施工全过程咨询负责招标、EPC总承包合同的签订，正在开展设计准备工作</t>
  </si>
  <si>
    <t>完成可施工标段内的绿化工程、园区道路、景观设施及相关电力音响、安全防护监控工程施工。</t>
  </si>
  <si>
    <t>桂林新城投资开发集团有限公司</t>
  </si>
  <si>
    <t>桂林市琴潭“大龙湾·栖息式”社会化养老服务创新示范项目</t>
  </si>
  <si>
    <t>2017-450302-70-03-01395</t>
  </si>
  <si>
    <t>项目用地面积66618平方米，总建筑面积65000平方米，主要建设服务型公寓、养生养老康复中心（包括医疗救护站、康复中心、老年健身中心、养生中心等）、社区配套公建、地下停车场等，项目客房套数479套，设置床位数量1500张。</t>
  </si>
  <si>
    <t>财政拨款
业主自筹</t>
  </si>
  <si>
    <t>完成所有楼栋前期手续的办理；其中服务型公寓开工建设9栋，两栋完成主体封顶进入砌筑阶段，四栋余一层完成主体封顶，三栋进行基础施工；养生养老康复中心B2进行承台土方开挖；B1进行一层模板及钢筋绑扎。</t>
  </si>
  <si>
    <t>完成所有楼栋的主体施工，全面进入装饰阶段，开始进行附属、配套工程施工。</t>
  </si>
  <si>
    <t>桂林大龙投资有限公司</t>
  </si>
  <si>
    <t>龙光·桂林国际养生谷项目（一期）</t>
  </si>
  <si>
    <t>2018-450304-70-03-034007</t>
  </si>
  <si>
    <t>建设特色颐养中心、服务中心等配套设施，总建筑面积约18万平方米</t>
  </si>
  <si>
    <t>1.完成征地补偿、社保等工作。
2.完成一期土地摘牌。
3.项目开工。</t>
  </si>
  <si>
    <t>进行一期主体工程建设。</t>
  </si>
  <si>
    <t>桂林市龙光铂骏房地产开发有限公司</t>
  </si>
  <si>
    <t>华邦（桂林）国际旅居健康颐养项目</t>
  </si>
  <si>
    <t>2019-450304-81-03-012779</t>
  </si>
  <si>
    <t>建设休闲度假区、旅居康养社区、健康俱乐部、彩龄学院等配套设施，总建筑面积12.6万平方米</t>
  </si>
  <si>
    <t>1.完成一期土地摘牌。
2.项目开工。</t>
  </si>
  <si>
    <t>进行主体工程建设。</t>
  </si>
  <si>
    <t>桂林华邦康养投资有限公司</t>
  </si>
  <si>
    <t>中国中药(桂林)产业园-生产基地项目</t>
  </si>
  <si>
    <t>2018-450305-27-03-028021</t>
  </si>
  <si>
    <t>年产2000吨中药饮片、1500吨中药材提取、500吨中药配方颗粒，总建筑面积16.6万平方米</t>
  </si>
  <si>
    <t>2018-2023</t>
  </si>
  <si>
    <t>目前正在进行土建施工，11栋建筑已全部实现主体封顶，已有7栋建筑完成主体验收，其中已有2栋厂房完成外立面装修。厂区道路、管线及绿化等配套工程全部动工建设。</t>
  </si>
  <si>
    <t>完成一期厂区整体建设，实现正式投产</t>
  </si>
  <si>
    <t>广西一方天江制药有限公司</t>
  </si>
  <si>
    <t>桂林市文化旅游中心</t>
  </si>
  <si>
    <t>2018-450300-70-03-008000</t>
  </si>
  <si>
    <t>建设桂林歌剧院和游客集散中心、桂北风格与特色的漓江岸边旅游文化商业街，建设面积约4万平米</t>
  </si>
  <si>
    <t>业主自筹财政扶持</t>
  </si>
  <si>
    <t>11栋安置房全面启动建设， 1栋楼已封顶，7栋楼正进行主体结构施工，3栋楼正在进行地基处理，完成总施工任务的68%左右。漓江歌剧院舞台区深基坑结构施工完成50%、地下室基础筏板施工完成50%，主楼正负零以下施工完成50%</t>
  </si>
  <si>
    <t>11栋安置房全部封顶，歌剧院主体竣工</t>
  </si>
  <si>
    <t>桂林市文化广电和旅游局、桂林高新技术产业建设开发总公司</t>
  </si>
  <si>
    <t>桂林市七星区穿山塔山片区棚户区改造项目</t>
  </si>
  <si>
    <t>2017-450000-70-03-005356</t>
  </si>
  <si>
    <t>总建筑面积816965平方米，其中安置用房65.4万平方米</t>
  </si>
  <si>
    <t>2016-2023</t>
  </si>
  <si>
    <t>2300多亩土地征地工作全部完成，拆迁工作完成60以上%。旧村改造立面设计完成，吴家里、巷口莫家等道路改造工程全面动工。D-03地块农民安置房一期竣工。市政基础设施2条建成通车，其余6条正按要求推进。商业地块快速推进。</t>
  </si>
  <si>
    <t>完成总拆迁量的70%以上，D-03地块安置房基本竣工。动工建设4条配套道路，刘家桥等桥梁全面动工。</t>
  </si>
  <si>
    <t>桂林市日兴置业有限公司</t>
  </si>
  <si>
    <t>桂林文化旅游城</t>
  </si>
  <si>
    <t>2016-450305-70-02-011859</t>
  </si>
  <si>
    <t>七星区和平地块总建筑面积240万平方米，雁山区地块总建筑面积96万平方米；总建筑面积336万平方米</t>
  </si>
  <si>
    <t>七星地块：
基本完成了整个项目的双登工作，启动小江等3个自然村旧村改造工作；骖鸾路延长线基本建成通车。协调横穿育才融创实验学校高压线下地铁塔施工工作。完成安置房一期燃气工程建设，完成二期居民用电工程报装；完成高压线下地98%土建工程、污水厂尾水渠99%建设工程。万达城各地块楼盘建设按照计划如期推进，其中N13首开地块一期5万㎡、N10-2a地块封顶5栋楼交付小业主；35栋在建商品楼按计划开展建设；开展育才融创实验学校部分教学楼主体施工。
雁山地块：
1.项目建设： 五星级、六星级酒店已全面封顶，正在开展室内、外装修，完成3套样板间装修；旅游小镇、室内水乐园、室外主题乐园已全面启动建设。
2.土地征收与房屋拆迁：融创万达红线范围内及配套基础设施项目共4600亩土地的征收全面完成，红线内20座房屋、2500余座坟墓及5000余平方米的消防大队营院全部和谐搬迁；融创万达如期完成红线范围全部用地2948亩的摘牌，项目范围内全面开工。剩余配套项目土地征收已经全面启动。
3.配套设施建设：高效推进六大项26个子项市政配套基础设施的建设。其中220KV宝象变电站、35KV大埠变电站、通讯光缆迁移等已完成建设。110KV乐园变电站、大埠自来水加压站、污水泵站、乐园路、大埠路、人工湖引水工程、大埠河治理都按照融创桂林旅游度假区项目建设需求时间节点如期推进。</t>
  </si>
  <si>
    <t>七星地块：
安置房二期完成主体工程50%以上，完成项目范围内80%房屋拆迁工作，。启动旧村改造工作，实现融创实验学校主体竣工，商业地块实现30%交付业主，实现毛塘路延长线，骖鸾路延长线通车。
雁山地块：
1.完成项目一期建设：包含酒店群五星级、六星级酒店；室内、外主题乐园旅游小镇等业态。
2.完成所有六大项26个子项市政配套基础设施的建设。包含三个变电站、一个自来水加压泵站、一个污水泵站、两条市政道路以及人工湖引水工程、大埠河治理、通讯光缆迁移等。</t>
  </si>
  <si>
    <t>桂林万达城投资有限公司</t>
  </si>
  <si>
    <t>桂林市雁山区雁南、北、飞、翔路道路工程</t>
  </si>
  <si>
    <t>2017-450311-48-01-023762
2017-450311-48-01-023763
2017-450311-48-01-023764
2017-450311-48-01-023765</t>
  </si>
  <si>
    <t>道路总长8.6公里，路基宽35米；其中，雁南路长1.4公里，道路等级为城市主干路；雁北路长1.7公里，道路等级为城市II级次干路；雁飞路长1.6公里，道路等级为城市主干路；雁翔路长3.9公里，道路等级为城市II级次干路</t>
  </si>
  <si>
    <t>（一）前期工作进展
雁南路已完成施工图审图及预算编制，正在进行工规证办理；雁飞路、雁北路已完成桥梁设计，正在做防洪评估；雁翔路已完成招投标，施工单位、监理单位已进场，项目开始施工。
（二）施工进展
完成了全线道路复测、放点、原地面测量；完成了已交付土地的地上构筑物拆除与场地平整；完成雁翔路交付段的通讯光缆迁移。
（三）征地进展
累计完成446亩土地征收，已完成今年全年土地征收任务。当前工作重心是检察院便道征用国有土地工作，争取12月底完成土地征收协议签订工作。</t>
  </si>
  <si>
    <t>1.完成雁翔路60亩土地交付。
2.完成雁翔路1500米道路水稳层铺设。</t>
  </si>
  <si>
    <t>桂林市桂雁经济发展有限责任公司</t>
  </si>
  <si>
    <t>信和信•桂林国际智慧健康旅游产业园二期</t>
  </si>
  <si>
    <t>2107-450300-89-03-036587</t>
  </si>
  <si>
    <t>信和信•桂林国际智慧健康旅游产业园主要建设：生态旅游、康复养生、退休养老、度假酒店、教育培训、医疗护理、创意文化、会议商务、运动娱乐等基础设施。一期已完成，二期主要建设内容：①桂林生命与健康职业技术学院招生；②百岁坊长寿园；③中医养生小镇（旅游康复养生养老基地）及配套等相关设施，建筑面积50万平方米。建设百岁坊长寿园、中医养生小镇（旅游康复养生养老基地）及配套等相关设施，总建筑面积50万平方米</t>
  </si>
  <si>
    <t>1、中医养生小镇（旅游康复养生养老基地）及配套等相关设施已开工建设13万平方米，还将继续建设；2、学院二期规划总平图已完成公示，拟建设教学楼、图书馆、行政楼、宿舍楼及体育中心食堂等四栋约60000平方米；3、百岁坊长寿园一期环山沿江养生绿道已完成设计并开工建设。</t>
  </si>
  <si>
    <t>1、继续建设中医养生小镇（旅游康复养生养老基地）及配套等相关设施13万平方米；2、学院二期多栋配套设施楼开工建设；3、百岁坊长寿园一期环山沿江养生绿道继续建设。</t>
  </si>
  <si>
    <t>桂林信和信健康养老产业投资有限公司</t>
  </si>
  <si>
    <t>桂林世外人间生态养生建设项目</t>
  </si>
  <si>
    <t>2018-450312-70-03-009139</t>
  </si>
  <si>
    <t>建设生态养生、休闲度假、康体疗养、文化体验、运动健身、商务会议功能于一体的国际生态养生旅游度假区，总建筑面积221500平方米。</t>
  </si>
  <si>
    <t>2016-2022</t>
  </si>
  <si>
    <t>1、约2亩土岭因道路扩宽已平整；
2、入园道路测绘出图中；
3、项目总策划实施中；
4、项目修建性规划设计中；
5、追述并配合政府入园道路30米的手续问题；
6、落实项目控规问题；
7、落实了政府出会议纪要、签订协议，进一步拟订委托征地协议。</t>
  </si>
  <si>
    <t>继续征地工作，建设入园道路。</t>
  </si>
  <si>
    <t>桂林市源泓实业有限公司</t>
  </si>
  <si>
    <t>桂林临桂新区物流配送中心建设项目</t>
  </si>
  <si>
    <t>2019-450312-71-03-033334</t>
  </si>
  <si>
    <t>建设交易区商业设施、仓储区的汽车零配件仓库、农副产品库、食品饮料仓库、化工机电品仓库、百货轻工产品库、机械设备库等，总建设面积23.79万平方米</t>
  </si>
  <si>
    <t>2008-2021</t>
  </si>
  <si>
    <t>1、完成二手车市场扩建工程完成建设。
2、完成二手车市场开口工程。
3、开始装修沿街商铺。</t>
  </si>
  <si>
    <t>新建2-3家4S店。</t>
  </si>
  <si>
    <t>桂林真龙国际汽车博览园有限公司</t>
  </si>
  <si>
    <t>桂林罗山湖体育旅游开发利用建设项目（二期）</t>
  </si>
  <si>
    <t>2019-450312-87-03-030756</t>
  </si>
  <si>
    <t>项目总建筑面积322000平方米，新建四大功能区：旅游商业购物区：桂林奥特莱斯名品购物区，桂北民俗风情街；休闲运动健身娱乐区：观光码头及游艇俱乐部，东南亚婚纱摄影基地，国际大马戏团及停车场，人体健康咨询、修养、体验中心，山地自行车训练比赛区、环湖徒步区；特色名贵花卉、苗木种植观赏区；旅游配套设施区：山地自行车训练中心，环湖徒步、水上竞技俱乐部，特色名贵花卉、苗木培植基地，旅游服务配套用房，园区道路、设备用房，配套停车场。</t>
  </si>
  <si>
    <t>2013-2023</t>
  </si>
  <si>
    <t>1、罗山湖康养旅游度假小镇（一期）（即“蓝城•桂林桃李春风”）已完成投资项目备案、规划方案设计审查、用地规划许可证、工程规划许可证、工程施工许可证；2、“蓝城•桂林桃李春风”大门、生活美学馆、主街道、展示区主体、精装、古建及庭院园林基本完工；街区综合管线：给排水管线安装完成，强电、弱电、煤气管道预埋完成，北侧巷道道路基础硬化完成，该段给排水预埋完成；道路挡土墙基础土方开挖完成。3、公共区：主体施工完成。</t>
  </si>
  <si>
    <t>启动罗山湖康养旅游度假小镇（一期）（即“蓝城•桂林桃李春风”项目）主体土建、装修工程，园林景观及配套道路工程建设。</t>
  </si>
  <si>
    <t>桂林罗山湖集团有限公司</t>
  </si>
  <si>
    <t>桂林雄森熊虎山庄搬迁扩建工程</t>
  </si>
  <si>
    <t>2019-450312-41-03-031019</t>
  </si>
  <si>
    <t>繁育养殖、保健品生产、旅游观赏科研、实验、综合服务 建筑面积273600平方米。</t>
  </si>
  <si>
    <t>2013-2021</t>
  </si>
  <si>
    <t>1、黑熊栏舍工程已全部完工；
2、游客接待中心已完工；
3、老虎栏舍完成约1.8万平方米；
3、猴子栏舍已工程完成4万平方米；
4、园区道路共完成37000平方米；
5、饲料加工厂已完工；
6、约400头黑熊及700只猴子、100头老虎、35只小老虎搬迁新址；
7、办公楼第四层完工。</t>
  </si>
  <si>
    <t>办公楼、各养殖栏舍、饲料加工厂继续建设，争取投入使用，旧址动物搬迁完毕。</t>
  </si>
  <si>
    <t>桂林雄森熊虎山庄娱乐城</t>
  </si>
  <si>
    <t>桂林市米粉产业园</t>
  </si>
  <si>
    <t>2019-450312-14-03-005050</t>
  </si>
  <si>
    <t>建设智能化物流园仓储基地、桂林米粉博物馆、桂林米粉生产厂房、保鲜桂林米粉生产线100条、桂林米粉配料包生产线20条和桂林米粉组装生产线20条、检测中心、研发中心的等配套设施，总建筑面积26.5万平方米；年产米粉200万吨</t>
  </si>
  <si>
    <t>1、土地场地平整完成了85%；
2、基础开挖正在进行完成了10%；
3、土地证正在办理之中；
4、环评正在办理之中；
5、秧25路勘探已做完，正在做道路设计；
6、产业园一期详细规划完成了80%。</t>
  </si>
  <si>
    <t>建设一期厂房。</t>
  </si>
  <si>
    <t>桂林三养胶麦生态食疗产业有限责任公司</t>
  </si>
  <si>
    <t>广西建工集团桂林装配式建筑产业基地</t>
  </si>
  <si>
    <t>项目规划用地面积300多亩（一期165.57亩），主要建筑pc构件生产基地、钢结构生产加工基地、技术研发中心及办公配套用房、新型材料生产基地、高性能混凝土搅拌站等五个板块，规划年产pc构件10万立方米、加工生产10万吨钢结构、60万立方米新型墙体材料和120万立方米搅拌混凝土。整体建设周期为2年，项目建设成全部投产后，年营业额将达到15亿元，上缴国家利税达到7500万元。</t>
  </si>
  <si>
    <t>1.项目用地置换工作：桂林市自然资源局已同意桂林经开控股公司土地出让终止申请，临桂区人民政府同意土地置换，区政府常务会已通过土地置换请示。
2.项目土方工程：该项目置换用地约168.44亩已基本完成清表、迁坟工作，该地块土石方平整工作工作量已基本完成。
3.配套设施建设：
（1）项目施工临时用电已完成，等待验收。
（2）项目供水工程已完成验收并通水。
（3）路网建设。因涉及河道改道影响，目前正在测量设计、土地征收；辅道设计方案正在调整，确定后施工队便可进场施工建设。
4.业主已取得一期剩余约61.47亩用地，
5.项目已于2019年12月30日举行开工仪式。</t>
  </si>
  <si>
    <t>建设一期基地。</t>
  </si>
  <si>
    <t>广西建工集团桂林装配式建筑产业有限公司</t>
  </si>
  <si>
    <t>桂林航天健康旅游小镇项目（一期）</t>
  </si>
  <si>
    <t>2018-450312-72-03-040054</t>
  </si>
  <si>
    <t>建设航天园区规划中心、基础设施、航天专家园区和宇航员康养中心等设施，总建筑面积约30万平方米</t>
  </si>
  <si>
    <t>完成项目总用地范围的土地规划工作。</t>
  </si>
  <si>
    <t>完成100亩土地招拍挂出让，在政府完成项目地一级开发建设后，开始建设。</t>
  </si>
  <si>
    <t>航天太空裕城（广西）实业发展有限公司</t>
  </si>
  <si>
    <t>桂林市啄木鸟医疗器械有限公司年产100万套口腔医疗器械项目</t>
  </si>
  <si>
    <t>2018-450312-35-03-043132</t>
  </si>
  <si>
    <t>年产100万套技术水平达到国际先进的口腔医疗器械产品，主要建设制造中心、无菌车间、研发中心、办公楼、销售中心等，购置数控加工中心、数控磨床、油淬炉等一批先进生产设备，培养和引进一批高质量人才。</t>
  </si>
  <si>
    <t>已完成前期地形测绘、场地分析、市场调研、前期策划定位、概念规划设计、发改备案，正在进行临桂片区规划设计，组建征地工作组开展土地征收工作。</t>
  </si>
  <si>
    <t>开展项目二期建设。</t>
  </si>
  <si>
    <t>桂林登普乐医疗器械有限公司</t>
  </si>
  <si>
    <t>桂林市阳朔县新城区建设项目一期工程</t>
  </si>
  <si>
    <t>2019-450321-91-01-032077</t>
  </si>
  <si>
    <t>建设新区主要市政道路42公里（含主要道路、桥等9座),及配套设施供水、供电、排污、通信等管网45公里，垃圾中转站等；新城区社会服务区项目建设教育、医疗卫生、文化、金融保险、社会保障等设施，建筑面积约50万平方米</t>
  </si>
  <si>
    <t>2010-2020</t>
  </si>
  <si>
    <t>1.新城区九条市政道路管网工程已完成至总工程量的98%；2.栗木河桥建设完工，完成竣工验收工作。3.山水大桥施工便道施工完成92%（1）山水大桥：完成施工勘察49个孔，累计完成63个孔（14台工程地质钻机），完成0#台施工勘察平台土方开挖约，完成2#墩勘察平台填筑。（2）朝霞桥：完成1#墩施工勘察平台平整，2#墩施工勘察平台填筑。1#及2#墩正在进行施工勘察（6台工程地质钻机）；（3）兰溪桥：完成0#台及1#墩施工勘察平台开挖。（4）甲四桥：完成0#及1#台承台基坑部分岩层凿除。于15日提交甲四桥及兰溪桥初步设计成果。于20日提交山水大桥及朝霞桥初步设计成果。4.览胜二桥目前完成左幅的主梁满堂支架预压完成，支座安装完成，钢筋绑扎完成20%.右幅完成P2-3，A0-2桩重新成孔。
5.学院路含桥及朝霞路南段道路部分：(1)K0+80至K0+350段完成雨水管道铺设200米；检查井砌筑5座。(2) K1+400至K1+880段完成沟槽挖土方3000方，机械破除石方300方，雨水管道铺设200米，污水管道铺设100米，检查井砌筑10座，沟槽级配碎石回填500方，沟槽火山渣回填1000方。(3)K1+880至K2+200段完成雨水管道铺设50米，污水管道铺设100米，检查井砌筑20座，沟槽级配碎石回填1500方，沟槽火山渣回填2300方，沟槽土方回填1000方。(4)K1+600至K1+800段火山渣回填700方。朝霞路（南段）因征地拆迁未完成，暂时未施工。  6.返还安置区十一条道路的路灯正在进行招投标准备工作。7.县中医院、县疾控中心项目工程主体完工，正在进行装修。  8、山水大道北段人行道工程铺装进度完成总工程量的96%；</t>
  </si>
  <si>
    <t>1.新城区九条市政道路管网工程整体验收并交付使用。
2.完成览胜二桥桥梁建设。
3.完成学院路和朝霞路南段工程建设。
4.完成甲四桥、兰溪桥桥梁主体及引道工程；完成朝霞桥现浇支架搭设；完成山水大桥桥台台身、桥墩。
5.完成县中医院、县疾控中心公共服务项目建设。</t>
  </si>
  <si>
    <t>阳朔县新城区建设指挥部</t>
  </si>
  <si>
    <t>阳朔·兴坪休闲养生度假区（一期）</t>
  </si>
  <si>
    <t>2017-450000-70-02-501422</t>
  </si>
  <si>
    <t>项目（一期）总建设用地面积约160亩，总建筑面积12.6万平方米，主要建设一个集休闲度假，文化旅游，产业运动，体验农业，健康养生等于一体的休闲养生度假区。</t>
  </si>
  <si>
    <t>2017-2020</t>
  </si>
  <si>
    <t>银行贷款</t>
  </si>
  <si>
    <t>一期游客接待中心的三千漓展示中心已建成并开放，完成商业街示范区主体的施工，部分完成内部装修。完成1-4地块主体工程建设；完成大源河左岸部分防洪堤建设施工。</t>
  </si>
  <si>
    <t>完成1-4地块主体工程装修并投入使用，完成1-5地块主体工程。</t>
  </si>
  <si>
    <t>桂林棕榈文化旅游投资有限公司</t>
  </si>
  <si>
    <t>阳朔县新城区防洪治涝（含水系建设）工程</t>
  </si>
  <si>
    <t>2018-450321-76-01-036326</t>
  </si>
  <si>
    <t>包括防洪工程、治涝工程及结合防洪治涝工程进行建设的水系景观建设工程，防洪堤总长3.788km,护岸总长10.95km。</t>
  </si>
  <si>
    <t>开工建设。</t>
  </si>
  <si>
    <t>新一河、新二河、新四河、新五河开挖；聚龙湖开挖；景观湖A和景观湖B开挖。</t>
  </si>
  <si>
    <t>阳朔县市政建设投资有限公司</t>
  </si>
  <si>
    <t>桂林高铁园道路建设工程（一期）</t>
  </si>
  <si>
    <t>2019-450323-78-01-025866</t>
  </si>
  <si>
    <t>建设灵川西环路园区段、西站东路、西站西路等八条园区主干道路，总长12.6公里，道路红线宽50米，设计时速为60公里</t>
  </si>
  <si>
    <t>1、红线内外完成土地征收2576.5亩；
2、8条主要道路均已完成施工图初步设计，已经组织专家对施工图进行初设评审。
3、八里四路西延线1.2KM、八里四路西延线改造1.64KM、富兴路790米基本完成，进入扫尾阶段；西站东路980米、福利路延长线1820米进入建设阶段；西环路灵川段3KM开展清表，并进场放桩。西站西路、货运大道、西站路东、西站路等稳步推进项目征地。</t>
  </si>
  <si>
    <t>1.完成八里四路西延线（福利路至西二环）、西站东路；
2.推进福利路延长线、西环路的建设，力争达到机动车道通车条件；
3.推动西站西路、货运大道、西站路东、西站路等实质性开工。</t>
  </si>
  <si>
    <t>广西灵川八里街工业园区开发总公司</t>
  </si>
  <si>
    <t>桂林花江智慧谷电子信息创业产业园(科技成果转化园）</t>
  </si>
  <si>
    <t>2018-450323-65-01-039924</t>
  </si>
  <si>
    <t>项目规划占地面积321.322亩，规划建筑面积 403500 平方米，主要建设综合服务大楼、人工智能产业大楼、大数据产业大楼和北斗导航产业大楼等，建立围绕人工智能、大数据和北斗导航产业的产业转化区及配套服务区。</t>
  </si>
  <si>
    <t>2019-2024</t>
  </si>
  <si>
    <t>申请上级补助资金及业主自筹</t>
  </si>
  <si>
    <t>1.已申请将花江智慧谷项目列入2019年度自治区统筹推进重大项目。 
2.获得县发改局项目建议书批复，完成了项目选址意见、土地规划调整方案、环境影响评估报告、项目用地预审、项目可行性研究报告、完成西岸村土地征收工作、取得林地准予行政许可（审批）决定书、项目压矿批复、地质灾害危险性评估报告批复、表土剥离方案批复。
3.已经签订科技成果转化园PPP项目咨询服务合同。
4.桂林花江智慧谷电子信息创业产业园(科技成果转化园）PPP项目实施方案已获得县人民政府批复同意。
5.已完成项目40%左右的场地平整。
6.项目土方量计算及场地平整方案、项目林木采伐设计已经完成。
7.市自然资源局组织土地报批材料上报区自然资源厅审批并通过，相关报批费用按缴费通知书要求已转入县财政账户。
8.县发改局已出具PPP项目可行性研究审查意见。</t>
  </si>
  <si>
    <t>完成15#综合服务楼、18#人工智能产业大楼（共40000平方米),室外配套综合管网及基础设施建设。</t>
  </si>
  <si>
    <t>灵川县甘棠江城市建设投资有限责任公司</t>
  </si>
  <si>
    <t>粤桂黔高铁经济汽车产业园一期（汽车零配件仓储物流中心）</t>
  </si>
  <si>
    <t>2018-450323-59-03-041705</t>
  </si>
  <si>
    <t>建设物流仓库、综合楼及基础配套设施等，总建筑面积17.8万平方米</t>
  </si>
  <si>
    <t>1.截至2019年底累计完成投资14000万元。
2.完成项目前期选址、可研、环评、水土保持、地灾压矿、调规、土地预审等前期工作。
3.完成林肯宝沃4S店项目、桂林长久鑫广达汽车销售特约服务店项目、江玲福特4S店项目建设。</t>
  </si>
  <si>
    <t>对项目辖区范围内市政道路进一步规划设计，同时加快支付已征土地相关补偿款。</t>
  </si>
  <si>
    <t>山水里·东区项目（一期）</t>
  </si>
  <si>
    <t>2017-450323-70-03-004962</t>
  </si>
  <si>
    <t>建设旅游集散中心、度假山水酒店群、人文生活体验空间、田园生态度假营地、健康旅游养生基地等，总建筑面积55万平方米</t>
  </si>
  <si>
    <t>1、H6-1#楼完成至六层梁板土建工程；            
2、H6-2#楼完成至八层梁板土建工程；         
3、H6-3#楼完成至六层梁板土建工程；
4、H7-1#楼二层墙体砌筑；
5、H7-2#楼完成至屋面梁板土建工程；
6、H7-3#楼完成至三层梁板砼浇筑；                  7、H1-6#、H1-9#楼完成至基础防水卷材保护层；
8、H1-7#、H1-8#楼完成至基础砼浇筑。
9、H2-4#楼完成至五层梁板土建工程。
10、H2-1#、H2-3#楼完成至三层梁板土建工程。
11、H2-7#楼完成至地下室顶板模板搭设。
12、H2-6#楼二次土方开挖。
13、H2-8#楼完成基础钢筋绑扎。
14、拆迁安置补偿方案及拆迁协议已通过征收办及大圩镇政府审核，需项目指挥部最终书面确认。
15、H8#总平完成调整。</t>
  </si>
  <si>
    <t>2020年拟建设工程： H1#、H2#、H6#、H7#、H8#楼主体及装饰工程，地下室机电部分装修工程及285亩户外野奢营地景观建设。</t>
  </si>
  <si>
    <t>桂林丰瀛投资置业有限公司</t>
  </si>
  <si>
    <t>桂林希宇文化创意产业园</t>
  </si>
  <si>
    <t>2019-450323-70-03-02812</t>
  </si>
  <si>
    <t>文化产业</t>
  </si>
  <si>
    <t>产业综合区：建设动漫产业研发办公、生产、体验中心、5D影院，及配套设施，建筑面积56万平方米；生产区：建设动漫设施生产线及配套设施，建筑面积19.7万平方米。</t>
  </si>
  <si>
    <t>2019年度累计完成投资20000万元，完成建筑面积60000平方米。</t>
  </si>
  <si>
    <t>1.生活配套区二期1#、4#、5#、14#、15#、16#楼装修工程及竣工验收。
2.生活配套区三期7#、8#、9#、10#、11#、13#全面开工建设。</t>
  </si>
  <si>
    <t>桂林希宇文化创意产业有限公司</t>
  </si>
  <si>
    <t>灵川县城至八里街1号工业园区（西站）公路工程</t>
  </si>
  <si>
    <t>2019-450323-48-01-003177</t>
  </si>
  <si>
    <t>一级公路，全长17.8公里（主线全长12.14公里），路基宽24.5米</t>
  </si>
  <si>
    <t>上级补助
地方自筹
银行贷款</t>
  </si>
  <si>
    <t>完成灵青路支线路基填筑20000立方米；完成征地25亩。</t>
  </si>
  <si>
    <t>完成路基土石方80%、路面20%、桥梁涵洞50%等</t>
  </si>
  <si>
    <t>灵川县园区建设投资有限公司</t>
  </si>
  <si>
    <t>桂林袭汇国际文化世界项目</t>
  </si>
  <si>
    <t>2017-450323-70-03-040979</t>
  </si>
  <si>
    <t>项目占地10公顷，总建筑面积约22万平方米。打造5A级景区，建成以博物馆为核心，以文博产业为支撑，以旅游为手段，涵盖历史、艺术、考古等类别为一体的综合型文博产业园和特色旅游目的地</t>
  </si>
  <si>
    <t>1.博物馆（7层）:主体完工，外部装饰完成100%，内部装饰完成70%；
2.古玩城（8层）：主体完工，外部装饰完成100%，内部装饰完成80%；
3.历史文化体验街区（1-4层）：1、1#、2#、3#、5#楼区域配套项目建设完成；2、8#、9#楼完成封顶；3、12#、13#楼插钎完成。4.民族特色街区区域室外地面铺装及室内装饰工程完成。</t>
  </si>
  <si>
    <t>1.完成室内外装饰工程；
2.完成园林景观，室外铺装；
3.完成文化体验街二期。</t>
  </si>
  <si>
    <t>桂林袭汇实业集团有限公司、桂林袭汇文化旅游投资股份有限公司</t>
  </si>
  <si>
    <t>全州县湘江战役红色旅游遗址群项目</t>
  </si>
  <si>
    <t>2019-450324-78-01-019649</t>
  </si>
  <si>
    <t>建设觉山阻击战纪念园8.4万平方米及凤凰嘴景区、两河景区、安和景区等旅游公共服务设施，总建筑面积9.3万平方米</t>
  </si>
  <si>
    <t>上级拨款
政府投资</t>
  </si>
  <si>
    <t>纪念园区、纪念馆、纪念林已竣工。</t>
  </si>
  <si>
    <t>新建纪念园游客接待中心及公共服务配套设施。</t>
  </si>
  <si>
    <t>全州县文广体和旅游局</t>
  </si>
  <si>
    <t>桂林兴安老山界红色生态旅游综合开发项目</t>
  </si>
  <si>
    <t>2019-450325-61-03-015445</t>
  </si>
  <si>
    <t>建设革命展示、民族文化展示、生态旅游等设施，总建筑面积9万平方米</t>
  </si>
  <si>
    <t>主体楼封顶，正在进行装修；附属建筑正在进行四层建设。配套基础设施财评工作已开展，已出财评初审报告。</t>
  </si>
  <si>
    <t>酒店主楼完成装修投入使用，附楼等附属设施完成主体建设。</t>
  </si>
  <si>
    <t>桂林兴安县云顶文化旅游有限公司</t>
  </si>
  <si>
    <t>兴安县界首一、二期风电场</t>
  </si>
  <si>
    <t>2018-450325-44-02-025042</t>
  </si>
  <si>
    <t>总装机容量10万千瓦</t>
  </si>
  <si>
    <t>界首一、二期风电场道路施工累计完成71%；基坑开挖累计完成17台；基础浇筑累计完成16台；机组吊装累计完成12台；风机投产发电累计完成12台。</t>
  </si>
  <si>
    <t>完成所有风机土建工程，首批25台机组具备投产发电条件。</t>
  </si>
  <si>
    <t>国家电投集团广西兴安风电有限公司</t>
  </si>
  <si>
    <t>桂林永安关经水车至灌阳公路</t>
  </si>
  <si>
    <t>2018-450327-48-01-021169</t>
  </si>
  <si>
    <t>二级公路，全长36公里（含支线），路基宽10—12米</t>
  </si>
  <si>
    <t>上级补助地方自筹</t>
  </si>
  <si>
    <t>完成路基70%，桥涵60%。</t>
  </si>
  <si>
    <t>完成路基工程及桥涵工程90%，完成路面80%。</t>
  </si>
  <si>
    <t>灌阳县交通运输局</t>
  </si>
  <si>
    <t>广西桂林市灌阳县岭南黑白根石材文化产业园项目（一期）</t>
  </si>
  <si>
    <t>2018-450327-78-03-035559</t>
  </si>
  <si>
    <t>建设标准厂房15万平方米、综合服务大楼1栋、职工宿舍楼1栋及园区部分道路、绿化亮化工程、给排水管网等配套基础设施</t>
  </si>
  <si>
    <t>银行贷款
业主自筹财政拨款</t>
  </si>
  <si>
    <t>一期工程已落实建设用地450亩，标准厂房完成3.5万平方米、园区大道完成基础建设。</t>
  </si>
  <si>
    <t>计划征收土地230亩，完成园内土地平整及道路、围墙、管网建设，引企入园2家。</t>
  </si>
  <si>
    <t>灌阳县德天工业投资有限公司</t>
  </si>
  <si>
    <t>灌阳千家洞景区旅游开发设施建设项目</t>
  </si>
  <si>
    <t>2018-450327-78-03-004173</t>
  </si>
  <si>
    <t>建设千家洞度假区、盘王大道、盘王广场、瑶族风情街、游客服务中心、停车场、钓鱼基地、瑶御兵寨、桃源古村、水域及溶洞开发等配套设施，总建筑面积约20.1万平方米</t>
  </si>
  <si>
    <t>正在对黑岩、亮岩进行提升改造，景区大门基础浇筑，酒店内部装修等。</t>
  </si>
  <si>
    <t>完成景区二期工程建设内容：小龙景区停车场、瑶御兵寨（二期）、桃源古村（二期）、稻田内景观小品建筑、盘王山浴及党校教育基地。</t>
  </si>
  <si>
    <t>广西千家洞圣宝胜旅游有限公司</t>
  </si>
  <si>
    <t>广西桂林八角寨旅游提升改造项目</t>
  </si>
  <si>
    <t>2018-450329-72-03-039293</t>
  </si>
  <si>
    <t>建设游客中心、度假小镇、旅游步道、酒店、观光设施、道路交通工程等，总建筑面积83720平方米</t>
  </si>
  <si>
    <t>1.景区专用通道施工；
2.沟底公路、停车场施工；
3.完成旅游步道、厕所、游客中心改造建设。</t>
  </si>
  <si>
    <t>绕镇公路、安置区主体施工。</t>
  </si>
  <si>
    <t>中铁建桂林旅游开发有限公司</t>
  </si>
  <si>
    <t>国道G241梅溪至资源段改造工程</t>
  </si>
  <si>
    <t>2017-450000-54-01-022979</t>
  </si>
  <si>
    <t>改建二级公路约36.1公里</t>
  </si>
  <si>
    <t>上级补助
银行贷款</t>
  </si>
  <si>
    <t>道路主体施工。</t>
  </si>
  <si>
    <t>资源县交通运输局</t>
  </si>
  <si>
    <t>荔浦市高新技术产业园综合建设（一期）工程</t>
  </si>
  <si>
    <t>2018-450331-47-01-030073</t>
  </si>
  <si>
    <t>项目（一期）工程总建筑面积121199.80平方米，其中：新建8栋钢筋混凝土结构标准厂房（2栋2层、6栋3层），总建筑面积106422.80平方米；新建三栋5层的框架结构外来员工宿舍楼，总建筑面积14777平方米；铺设光电大道1100米、宽40米；新建和改造高新技术产业园区和老园区电网、通讯网络、雨污管网等基础设施。</t>
  </si>
  <si>
    <t>财政拨款业主自筹</t>
  </si>
  <si>
    <t>金鸡坪工业园区光电大道已完成西侧长1100米、宽20米基础及水稳层施工，东侧正在进行排污管道等基础设施施工，标准厂房已完成100000㎡的主体建设，员工宿舍主体工程完成9000㎡，改造高新技术产业园区雨污管网等设施。完成项目总工程量的65.58%，完成年度投资任务289%。</t>
  </si>
  <si>
    <t>完成光电大道、完成厂房、设备安装、完成部分雨污管网、通讯网络等配套工程，完成总工程量88.27%。</t>
  </si>
  <si>
    <t>荔浦高新技术产业投资有限公司</t>
  </si>
  <si>
    <t>广西英路维特药物有限公司中兽药GMP生产线改建工程项目</t>
  </si>
  <si>
    <t>2018-450331-27-03-015189</t>
  </si>
  <si>
    <t>年产中药原料500吨，中兽药注射剂1000万支，建设厂房面积15000平方米，包括中药原料GMP提取车间生产线的改造；中兽药注射剂GMP制剂车间生产线的改造；中药保健品、功能食品GMP固体制剂生产线的改造及其配套辅助公用系统的改造。拟购置生产设备500台套。</t>
  </si>
  <si>
    <t>原料提取车间改造已基本完成，制剂车间的设备和配套设施工程已进入调试阶段。完成项目总工程量的53.06%，完成年度投资任务265%。</t>
  </si>
  <si>
    <t>完成厂房改建、功能食品GMP固体制剂生产线部分设备安装调试工程，完成总工程量73.06%。</t>
  </si>
  <si>
    <t>广西英路维特药物有限公司</t>
  </si>
  <si>
    <t>恭城瑶家大院互联网影视旅游基地</t>
  </si>
  <si>
    <t>2018-450332-89-02-000282</t>
  </si>
  <si>
    <t>建设瑶族梅山文化体验街区、影视风情区、瑶家养生区、景区服务区、宜居社区、滨水休闲区共六大功能区，总建筑面积约20万平方米</t>
  </si>
  <si>
    <t>正对5-10#楼墙体外立面部分进行装修。</t>
  </si>
  <si>
    <t>项目一期全部完工，启动项目二期建设。</t>
  </si>
  <si>
    <t>桂林恭城瑶家大院互联网影视旅游发展有限公司</t>
  </si>
  <si>
    <t>恭城县多彩瑶乡•文化旅游特色小镇配套基础设施建设项目</t>
  </si>
  <si>
    <t>2017-450332-78-01-006490</t>
  </si>
  <si>
    <t>建设防洪堤总长4660米，护岸4618米，修建绿化带169456平方米，配套绿化亮化及壅水工程；建设10条道路，总建设长度为10801米，排水管道总计长30984米</t>
  </si>
  <si>
    <t>水系全面完工，道路正在进行主体施工。</t>
  </si>
  <si>
    <t>水系全面完工，道路完成主体建设。</t>
  </si>
  <si>
    <t>恭城县城乡建设投资有限公司</t>
  </si>
  <si>
    <t>桂林市中医医院城北院区建设项目</t>
  </si>
  <si>
    <t>2019-450303-83-01-002698</t>
  </si>
  <si>
    <t>拟建设城北医院798张综合医院床位，另设职业病防治中心住院床位180张。项目总建筑面积12.8万平方米，主要建设医疗用房、医技用房、住院楼、医疗辅助用房、职业病防治中心及其他用房，配套建设道路硬化、给排水、电气、绿化、地下车库等附属设施。</t>
  </si>
  <si>
    <t>1.完成项目建议书批复，完成设计修改，到规划局完成了传承创新工程改变建设地点的批复。
2.6月完成可研批复，7月18日完成初设和概算的专家评审，目前正在将概算送财政评审的申报过程中。
3.8月完成了初设和概算财政评审。
4.10月12日完成总承包单位招标。
5.10月24日完成施工许可证办理。
6.10月29日施工方进场开工，目前已完成施工场地洗车槽、道路、围墙挂网、喷淋安装，农民工用房搭建已完成90％，办公用房已搭建完成正常使用，基坑开挖已完成工程量的67.6％。</t>
  </si>
  <si>
    <t>1.基本完成医技楼和传承创新大楼主体工程；
2.建设住院楼主体工程。</t>
  </si>
  <si>
    <t>桂林市中医医院</t>
  </si>
  <si>
    <t>桂林医学院附属医院整体搬迁项目</t>
  </si>
  <si>
    <t>2017-450305-83-01-021278</t>
  </si>
  <si>
    <t>设置病床1400张，主要建设急诊楼、门诊楼、住院楼、辅助用房及教学用房等，总建筑面积20.7万平方米。</t>
  </si>
  <si>
    <t>1.目前已完成了项目范围内的地上附作物的拆除工作，同时已签订了征地协议，。         
2.项目范围内的清表和施工围墙修建工作已完成，桂林市土地储备交易管理中心完成了我区项目用地和施工围墙的现场验收工作。
3.医学院前期工作按计划推进中，目前正开展地质勘察工作。</t>
  </si>
  <si>
    <t>1.基本完成前期相关手续审批及总承包单位招标和施工许可证办理；
2.计划完成地下两层的主体建设。</t>
  </si>
  <si>
    <t>桂林医学院附属医院</t>
  </si>
  <si>
    <t>梧州市</t>
  </si>
  <si>
    <t>梧州市北山、富民水厂取水点上移工程</t>
  </si>
  <si>
    <t>2018-450403-78-01-020744</t>
  </si>
  <si>
    <t>供水工程</t>
  </si>
  <si>
    <t>新建原水取水泵站一座,包括取水头部，取水泵房，配电间，加氯间及门卫，设备按24.75万立方米/天安装，一期运行水泵15万立方米/天；铺设DN1600原水输水管6970米，DN1400原水输水管（双管）5684米，DN1000原水输水管10280米；现状北山水厂叠压泵房改造，改造规模：6.6万立方米/天</t>
  </si>
  <si>
    <t>安装球墨铸铁管4106米</t>
  </si>
  <si>
    <t>新建原水取水泵站一座,包括取水头部，取水泵房，配电间，加氯间及门卫。铺设DN1600原水输水管6970米，DN1400原水输水管（双管）5684米，DN1000原水输水管5422米</t>
  </si>
  <si>
    <t>梧州市东泰国有资产经营有限公司</t>
  </si>
  <si>
    <t>梧州市人民政府</t>
  </si>
  <si>
    <t>梧州市江南片区居民饮用水水源地环境提升项目</t>
  </si>
  <si>
    <t>2018-450406-48-01-039216</t>
  </si>
  <si>
    <t>新建一座近期规模为10万立方米/天的净水厂，包括网格絮凝和平流沉淀池、V型滤池、清水池、加矾加氯间、供水泵房、污泥处理系统及生产综合楼等建、构筑物，新建取水泵房1座，并配套建设相关输配水管网、进场道路、进泵站道路等，另外收购原苍梧县水厂，供水规模保持现状5万立方米/天</t>
  </si>
  <si>
    <t>完成收购苍梧水厂以及净水厂区场地的平整</t>
  </si>
  <si>
    <t>开展净水厂、取水泵站施工</t>
  </si>
  <si>
    <t>梧州市江南片区居民饮用水水源地环境提升项目续建工程</t>
  </si>
  <si>
    <t>2019-450400-78-01-011535</t>
  </si>
  <si>
    <t>项目配套建设配水管网，其中进港大道接至苍梧源水泵房（人行道）建设两条6000米 的DN1000球铸管，苍梧源水泵房至大转盘（慢车道）建设一条7200米的DN1200球铸管</t>
  </si>
  <si>
    <t>安装球墨铸铁管1068米</t>
  </si>
  <si>
    <t>完成管道安装19.2公里</t>
  </si>
  <si>
    <t>梧州市静脉产业园生活垃圾焚烧发电厂及配套路网工程</t>
  </si>
  <si>
    <t>2017-450406-78-02-024626</t>
  </si>
  <si>
    <t>日处理垃圾1000吨，配套建设1台3万千瓦汽轮发电机组等路网基础设施</t>
  </si>
  <si>
    <t>已基本完成主厂房、综合管理中心和污水处理中心土建结构，#1锅炉水压试验、#2锅炉水压试验已完成，正在进行主厂房剩余工程、炉渣综合利用处理车间、灰渣填埋场及污水处理厂等施工</t>
  </si>
  <si>
    <t>计划完成建设试运行</t>
  </si>
  <si>
    <t>梧州康恒再生能源有限公司</t>
  </si>
  <si>
    <t>梧州至藤县藤州镇公路工程（梧州港北岸疏港大道）</t>
  </si>
  <si>
    <t>2019-450400-48-01-028373</t>
  </si>
  <si>
    <t>二级公路，全长约35公里，路基宽12米</t>
  </si>
  <si>
    <t>Ⅰ标段累计完成路基挖方74%，路基填方71%，涵洞施工46.5%。Ⅱ标段完成路基挖方约27%，路基填方约19.2%，并开展涵洞及挡墙等施工</t>
  </si>
  <si>
    <t>实施路基、桥涵工程</t>
  </si>
  <si>
    <t>梧州市交通投资开发有限公司</t>
  </si>
  <si>
    <t>毅德（桂东南）商贸物流项目（梧州）一期</t>
  </si>
  <si>
    <t>2019-450405-70-03-016498</t>
  </si>
  <si>
    <t>建设商品交易区、商业物流区等，总建筑面积100万平方米</t>
  </si>
  <si>
    <t>续建住宅9栋中6栋基本封顶，其余3栋基础施工；新开工住宅5栋</t>
  </si>
  <si>
    <t>续建住宅9栋高层住宅，其中6栋主体基本完成,3栋完成封顶；新开工5栋高层住宅计划完成至20层</t>
  </si>
  <si>
    <t xml:space="preserve">梧州毅德商贸物流城开发有限公司  </t>
  </si>
  <si>
    <t>梧州市工人医院门诊住院综合楼</t>
  </si>
  <si>
    <t>2019-450403-83-01-011062</t>
  </si>
  <si>
    <t>规划总建筑面积约14万平方米，新建一栋框架结构地下3层、地上25层的门诊住院综合楼</t>
  </si>
  <si>
    <t>中央资金业主自筹</t>
  </si>
  <si>
    <t>完成主体工程负二层楼板</t>
  </si>
  <si>
    <t>项目主体工程封顶</t>
  </si>
  <si>
    <t>梧州市工人医院</t>
  </si>
  <si>
    <t>梧州市三总府文化旅游博览区</t>
  </si>
  <si>
    <t>2019-450403-87-03-007677</t>
  </si>
  <si>
    <t>总建筑面积约92284平方米，分三个分区版块实施：一区是还原“三总府”官衙建筑展示区，建筑面积18878平方米；二区是结合骑楼城建筑风格，整体提升老城区迎宾服务、商业配套档次的岭南文化区，建筑面积65522平方米；三区是为项目提供文化休闲空间和公共配套服务支持的公共服务配套及非遗展示区，建筑面积7884平方米</t>
  </si>
  <si>
    <t>2019-
2023</t>
  </si>
  <si>
    <t xml:space="preserve">三总府北侧不稳定斜坡治理工程：80平台喷锚施工已完成100%，75至80平台土方开挖完成30%；三总府一期工程：AD段基坑支护桩施工已完成100%
</t>
  </si>
  <si>
    <t>完成三总府（总督府、总镇府）主体施工</t>
  </si>
  <si>
    <t>梧州市文化旅游投资发展有限公司</t>
  </si>
  <si>
    <t>梧州市城区社会停车场及配套综合提升PPP项目</t>
  </si>
  <si>
    <t>2019-450400-48-01-029407</t>
  </si>
  <si>
    <t>主要包含新建城区部分公共停车场，城市道路内停车位约6300个，对总长约76千米周边现状道路的提升修复、绿化、照明等配套设施改造升级，以及城区主要大桥桥面亮化工程和3个入城收费站站前小广场景观绿化改造工程</t>
  </si>
  <si>
    <t>ppp</t>
  </si>
  <si>
    <t>河西片区：文澜路暂时开工400米，已完成开工段落人行道铺装85%；新兴一路人行道铺装完成90%，中分带路缘石完成100%，沥青摊铺完成100%；新兴二路，中分带路缘石完成30%，人行道完成20%，沥青摊铺完成20%。
河东片区：桂林路、桂江路已完成人行道铺装100%; 未进行沥青摊铺作业;阜民路已全部完成;钱鉴路已完成人行道铺装50%; 未进行沥青摊铺作业；梧封公路已完成所有工程量的95%。
红岭片区：龙腾路开工1000米，已完成开工段落路缘石安装、人行道铺装、污水管安装、雨水管道安装、下沉路面挖除换填，新建水稳层80%。
龙圩片区：龙城路、政贤路完成全部施工；苍梧大道人行道铺装完成100%，污水管道完成80%，未进行沥青摊铺作业</t>
  </si>
  <si>
    <t>新兴一二路、西环路、富民一二三路、文澜路、龙城路、梧封一级路等道路完成建设并开放通车</t>
  </si>
  <si>
    <t>梧州中铁城市建设有限公司</t>
  </si>
  <si>
    <t>梧州学院北校区</t>
  </si>
  <si>
    <t>2017-450400-82-01-014160</t>
  </si>
  <si>
    <t>建设学生生活、教学及实验实训、体育运动三大功能区，新建宿舍、食堂、教室、实验楼、校医院等，总建筑面积15.6万平方米</t>
  </si>
  <si>
    <t>上级资金
银行贷款
业主自筹</t>
  </si>
  <si>
    <t>开展学生宿舍和食堂综合楼桩基础施工</t>
  </si>
  <si>
    <t>完成学生宿舍约7万平方米、食堂综合楼约1.7万平方米及其配套设施</t>
  </si>
  <si>
    <t>梧州        学院</t>
  </si>
  <si>
    <t>粤桂合作特别试验区兴扬人工智能终端产品产业链工业园一期项目</t>
  </si>
  <si>
    <t>2018-450407-39-03-037696</t>
  </si>
  <si>
    <t>建设智能穿戴、手机、教育机器人、人工翻译机等智能终端产品生产基地，总建筑面积3万平方米</t>
  </si>
  <si>
    <t>完成6000平方米生产车间内部装修，生产设备进场安装调试，投产运营</t>
  </si>
  <si>
    <t>开展20000平方米厂房内部装修；生产设备进场安装</t>
  </si>
  <si>
    <t>梧州兴扬智能科技有限公司</t>
  </si>
  <si>
    <t>粤桂合作特别试验区江南片区国光产业基地项目</t>
  </si>
  <si>
    <t>2018-450407-39-03-005621</t>
  </si>
  <si>
    <t>建设厂房及配套设施，建成智能音响生产线60条，扬声器自动生产线30条，总建筑面积约14万平方米</t>
  </si>
  <si>
    <t>完成A2厂房生产车间内部装修；完成2、3层17条生产线安装，投产运营；完成3栋宿舍内外部装修，投入使用；完成B1饭堂内外部装修及厨房设备安装装修，投入使用；完成仓库建设，投入使用；继续开展周边道路及绿化施工</t>
  </si>
  <si>
    <t>完成配套共6栋宿舍楼主体工程建设及内部装修；完成B2体育馆主体工程建设；完成厂区内道路、绿化等配套工程建设</t>
  </si>
  <si>
    <t>梧州国光投资管理有限公司</t>
  </si>
  <si>
    <t>粤桂合作特别试验区江北片区路网工程一期</t>
  </si>
  <si>
    <t>2019-450407-48-01-011262</t>
  </si>
  <si>
    <t>市政道路，全长8.6公里，江北片区道路共4条（1号路东段、2号路、3号路、4号路）</t>
  </si>
  <si>
    <t>2号路已竣工并投入使用；1号路东段完成基础铺设约1000米，4号路开展路面铺设约1000米，3号路正在开展路基施工</t>
  </si>
  <si>
    <t>开展1号路东段、3号路、4号路路面施工</t>
  </si>
  <si>
    <t>广西梧州粤桂合作特别试验区投资开发有限公司</t>
  </si>
  <si>
    <t>梧州市灵长类繁育与生物资源中心项目</t>
  </si>
  <si>
    <t>2019-450409-73-03-007282</t>
  </si>
  <si>
    <t>其他农业</t>
  </si>
  <si>
    <t>总建筑面积164312平方米，建设员工操作区、储存区、检疫区、隔离区、饲料加工区、饲养以及动物活动展示区，建成后动物饲养繁殖区饲养能力达50000只，年产8000-10000只</t>
  </si>
  <si>
    <t>1#完成基础垫层浇筑，2#和3#承台浇筑完成准备开始砌砖，4#和5#开始浇筑承台混凝土，7#、9#土方开挖</t>
  </si>
  <si>
    <t>一期检疫区、标准化实验动物养殖舍等建成；二期开工建设</t>
  </si>
  <si>
    <t>梧州昭衍生物技术有限公司</t>
  </si>
  <si>
    <t>广西梧州•盈田智能制造产业园项目</t>
  </si>
  <si>
    <t>2019-450409-78-03-020110</t>
  </si>
  <si>
    <t>项目建筑面积32.3万平方米，计划建设35个单体建筑，包括：29栋多层框架厂房、2栋12层宿舍楼、1间展厅、1栋2层食堂、3栋门卫用房及发电机房。项目完成后，主要引进智能制造，5G智能移动终端、智能穿戴设备、物联网设备制造等先进产业，整个项目建成投产后有望实现税收20000万元，可提供就业岗位10000个</t>
  </si>
  <si>
    <t>企业自筹</t>
  </si>
  <si>
    <t>项目备案、可研究报告编制、可研评审、地质勘察及土地平整等工作已完成；21#、22#、24#、25#旋挖桩基础施工正在进行，并开始静载试验，基础地梁开始施工，23#、26#旋挖桩基础施工完成30%</t>
  </si>
  <si>
    <t>完成建筑面积约1.5万平方米厂房主体施工</t>
  </si>
  <si>
    <t>梧州盈田实业有限公司</t>
  </si>
  <si>
    <t>梧州市永鑫有色金属有限公司年产10万吨再生锌生产加工项目</t>
  </si>
  <si>
    <t>2017-450408-32-03-015865</t>
  </si>
  <si>
    <t>年产10万吨再生锌及锌合金，总建筑面积11万平方米</t>
  </si>
  <si>
    <t>项目一期已经完成建设，正在进行试生产。二期项目已于12月25日举行开工仪式</t>
  </si>
  <si>
    <t>二期工程开工建设，完成部分厂房建设及购买安装设备</t>
  </si>
  <si>
    <t>梧州市永鑫有色金属有限公司</t>
  </si>
  <si>
    <t>梧州（正威）国际宝玉石文化创意产业基地（一期）项目</t>
  </si>
  <si>
    <t>2018-450408-48-03-027046</t>
  </si>
  <si>
    <t>项目占地面积约835.04亩，总建筑面积约57万平方米。包括贵金属智造产业园、宝石智造产业园、智能珠宝/3D共享中心、电商设计师产业园、生活办公配套区、宝玉石梦工场、宝玉石镶嵌产业园、宝玉石表面处理产业园、供应链金融平台、产业链运营平台的基础设施建设及开发，饰品表面处理产业园污水处理厂建设，以及道路、供电设施、绿化工程等配套工程</t>
  </si>
  <si>
    <t>业主      自筹</t>
  </si>
  <si>
    <t xml:space="preserve">
A8-3、A8-4、A6-2共3栋已封顶；A1-1、A1-2、A6-1共3栋已建设至3层；A8-1、A6-3共2栋建设至2层；A1-3、A8-2共2栋建设到1层；其他组团及道路处于基础施工阶段</t>
  </si>
  <si>
    <t>完成A区厂房建设，开展招商</t>
  </si>
  <si>
    <t>广西清威实业有限公司</t>
  </si>
  <si>
    <t>梧州循环经济产业园区至苍海新区进城大道项目</t>
  </si>
  <si>
    <t>2019-450408-48-01-011101</t>
  </si>
  <si>
    <t>市政道路，建设40-45米宽主干道路4500米</t>
  </si>
  <si>
    <t>业主自筹银行贷款政府专项债券</t>
  </si>
  <si>
    <t>已完成项目建议书批复、可研批复、项目选址初步意见及项目用地初步意见、环保初步意见、环评登记备案。带状地形图测绘及地质勘察已完成，目前场地平整工程已进场施工</t>
  </si>
  <si>
    <t>完成道路路基施工2千米</t>
  </si>
  <si>
    <t>梧州东润实业发展有限公司</t>
  </si>
  <si>
    <t>梧州循环经济产业园区科教示范新城基础设施项目</t>
  </si>
  <si>
    <t>2019-450408-78-01-011085</t>
  </si>
  <si>
    <t>建设市政道路10210米、给水管网10210米、雨水管网16970米、污水管网16970米、绿廊238000平方米、污水处理厂等配套设施</t>
  </si>
  <si>
    <t>业主自筹银行贷款政府专项债券等</t>
  </si>
  <si>
    <t>已完成项目建议书批复、可研批复、项目选址初步意见及项目用地初步意见、环保初步意见、环评登记备案。目前场地平整工程已进场施工</t>
  </si>
  <si>
    <t>完成场地平整150亩</t>
  </si>
  <si>
    <t>梧州循环经济产业园区智能制造装备与电子信息产业园基础设施项目</t>
  </si>
  <si>
    <t>2019-450408-78-01-011084</t>
  </si>
  <si>
    <t>建设市政道路12347米、给水管网5099米、雨水管网10618米、污水管网8728米、中水管网2092米、绿廊525147平方米等配套设施</t>
  </si>
  <si>
    <t>广西梧州苍海国家湿地公园生态建设项目</t>
  </si>
  <si>
    <t>2017-450406-77-01-018482</t>
  </si>
  <si>
    <t>建设湿地保护工程、湿地恢复工程、科普宣教工程、科研监测工程、合理利用工程、保护管理基础能力建设工程和基础建设工程等，整治总面积722.8公顷，其中水域445.5公顷2，林地258.1公顷，林地、交通运输用和公共管理与服务等19.1公顷</t>
  </si>
  <si>
    <t>业主     自筹</t>
  </si>
  <si>
    <t>完成约100亩征地工作；已完成湿地生态展厅建设；已完成湿地公园科研监测管理服务中心土方基础施工；已完成湿地水面恢复工作约300亩；已完成湿地公园道路1.5公里</t>
  </si>
  <si>
    <t>完成土方施工120万立方米、道路（含木栈道）3500米、人工自然驳岸1200米、桥梁5座、绿化面积18万平方米；完成总建筑面积约3000平方米的湿地公园科研管理服务中心建筑物主体施工</t>
  </si>
  <si>
    <t>梧州市苍海建设开发有限公司</t>
  </si>
  <si>
    <t>合景启迪冰雪小镇</t>
  </si>
  <si>
    <t>2019-450406-70-03-011630</t>
  </si>
  <si>
    <t>新建冰雪馆、戏雪区、接待服务区、休息区、教学培训室等配套设施，总建筑面积约32万平方米</t>
  </si>
  <si>
    <t>冰雪小镇项目滑雪馆开展地基及桩基础工程施工，桩基础施工完成。基础土方开挖完成2.5万方;承台施工完成70%；生态生活社区一期8号楼竣工、4号楼主体结构9层、5号楼主体结构9层、1号楼主体8层、地库主体结构完成50%</t>
  </si>
  <si>
    <t>滑雪馆竣工并投入正常运营，水世界达到竣工验收；生态社区一期1-9号楼主体封顶，主体计划建设30层</t>
  </si>
  <si>
    <t>梧州市启迪鸿星合景体育文化发展有限公司</t>
  </si>
  <si>
    <t>梧州市苍海新区地下综合管廊及部分道路建设工程</t>
  </si>
  <si>
    <t>2018-450406-78-01-013670</t>
  </si>
  <si>
    <t>新建南梧大道、跨江大道、站前北路、铁路北路改线、龙湖路、青山路及滨湖东路共7条市政道路，道路总长19082.8米，新建跨江大道管廊及南梧大道管廊（含监控中心），管廊总长4345米</t>
  </si>
  <si>
    <t>站前北路路基清表、清淤换填及路基土石方累计完成约73.91万立方米；K0+050-K0+480段水泥土搅拌站软基处理累计完成19.1万延米；K0+380、K0+220涵洞已完成；给排水管道沟槽开挖累计1900米，护坡片石188立方米；铁路北路改线工程：A、B段路基土石方累计完成296万立方米，完成设计的79.4%；填方累计完成5.8万立方米；AK0+500-AK0+628.585段水泥土搅拌站软基处理已全部完成6.79万延米，ZK0+720-ZK0+990段水泥搅拌桩软基处理已全部完成10.1万延米。边坡防护喷播植草完成0.42万平方米。边坡累计完成7700平方米，BK0+360、BK0+390圆管涵主体施工完成；污水管道开挖100米</t>
  </si>
  <si>
    <t>完成南梧大道及管廊、跨江大道及管廊、龙湖路、青山路及滨湖东路方案设计及施工图设计；铁路北路改线工程医专段完成AB线段3700米的道路工程、绿化工程及排水工程等附属设施建设；站前北路完成600米道路工程、绿化工程及排水工程等附属设施建设</t>
  </si>
  <si>
    <t>梧州市电子商务应用示范基地</t>
  </si>
  <si>
    <t xml:space="preserve"> 2017-450405-65-01-008169</t>
  </si>
  <si>
    <t>建设电子商务大楼、数据中心、仓库以及职工公寓等服务设施；总建筑面积6.1万平方米</t>
  </si>
  <si>
    <t>电子商务25层综合大楼完成主体封顶。标准物流仓库完成主体施工、装修及室外配套工程。保安金融服务中心完成招投标</t>
  </si>
  <si>
    <t>电子商务25层综合大楼完工，标准物流仓库完成竣工验收，保安金融服务中心完成主体封顶</t>
  </si>
  <si>
    <t>梧州市商贸物流开发建设投资有限公司</t>
  </si>
  <si>
    <t>梧州市商贸物流园区基础设施建设工程</t>
  </si>
  <si>
    <t>2017-450405-54-02-007959</t>
  </si>
  <si>
    <t>新建4条市政道路，其中园二路长2.3公里，路基宽26米；经二路长1公里，路基宽15米；经三路长0.9公里，路基宽18—36米；园六路一期长2.89公里</t>
  </si>
  <si>
    <t>业主    自筹</t>
  </si>
  <si>
    <t>园六路完成路面1330米、给排水管1400米施工；园二路完成路基路面1000米、路基土方30万立方米施工；经二路完成路面500米施工，经三路完成路面500米施工</t>
  </si>
  <si>
    <t>继续开展经二、经三、园六、园二路面施工，完成场地平整100亩</t>
  </si>
  <si>
    <t>苍梧县六堡茶特色小镇旅游扶贫项目</t>
  </si>
  <si>
    <t>2018-450421-61-01-038511</t>
  </si>
  <si>
    <t>建设六堡茶民宿旅游区、特色小镇体验区、文化商业区、特色小镇“茶船古道”观光工程等，总建筑面积3.1万平方米；配套建设园区道路10.7公里</t>
  </si>
  <si>
    <t>完成项目前期工作，特色小镇体验区土地平整，建设标准茶园路网工程及茶园灌溉、管网等，完成6个特色村屯，万盛山酒店建设</t>
  </si>
  <si>
    <t>六堡茶民宿旅游区项目灯光改造、六堡茶文化展示厅、挡土墙完成投入使用；特色小镇体验区广场、路网、管网、文化展示馆完成投入使用；文化商业区进城大道路口拓宽、完成进城大道土方平整</t>
  </si>
  <si>
    <t>苍梧县六堡茶产业发展有限公司</t>
  </si>
  <si>
    <t>梧州市苍梧县温氏产业园项目（一期）</t>
  </si>
  <si>
    <t>2019-450421-03-03-030903</t>
  </si>
  <si>
    <t>建设种禽场、孵化厂、饲料厂、技术服务中心，视区域市场变化配套屠宰厂等设施，年上市肉鸡1500万羽</t>
  </si>
  <si>
    <t>完成1个精准扶贫养殖核心区并投产，在建3个高效生态肉鸡养殖小区</t>
  </si>
  <si>
    <t>石桥寒水村精准扶贫养殖核心区三区建设完成并投产；沙头镇思艾村东方山肉鸡养殖基地和岭脚镇人和村上塘肉鸡养殖基地建设基本完成；苍梧温氏总部在建</t>
  </si>
  <si>
    <t>温氏食品集团股份有限公司</t>
  </si>
  <si>
    <t>苍梧六堡风电场一期工程</t>
  </si>
  <si>
    <t>2017-450421-44-02-016903</t>
  </si>
  <si>
    <t>装机容量50兆瓦，安装25台单机容量2兆瓦风电机组及配套设施</t>
  </si>
  <si>
    <t>风场道路修筑6公里；风机基础浇筑5基；升压站施工完成30%；送出线路基础浇筑完成50基，组塔5基</t>
  </si>
  <si>
    <t>15台风力发电机组全部并网发电。</t>
  </si>
  <si>
    <t>华润电力投资有限公司华南分公司</t>
  </si>
  <si>
    <t>岑溪市水汶至吉太二级公路改造工程</t>
  </si>
  <si>
    <t>2017-450481-48-01-016956</t>
  </si>
  <si>
    <t>二级公路，全长17.2公里，设计时速40公里/小时</t>
  </si>
  <si>
    <t>上级资金财政拨款</t>
  </si>
  <si>
    <t>完成部分路基工程和涵洞、路面底基层工程</t>
  </si>
  <si>
    <t>完成全部路基工程、涵洞工程和部分路面工程</t>
  </si>
  <si>
    <t>岑溪市交通运输局</t>
  </si>
  <si>
    <t>藤县西江二桥及引道工程</t>
  </si>
  <si>
    <t>2017-450422-54-01-015421</t>
  </si>
  <si>
    <t>全长11.2千米，其中D主线全长9.7千米，采用一级公路标准，4条匝道共长1.5千米，采用二级公路标准</t>
  </si>
  <si>
    <t>PPP</t>
  </si>
  <si>
    <t>已完成两评估一方案批复，PPP已入财政部库，已召开市场测试评估会，正在开展资格预审工作。施工图设计进度：施工图报批稿（修订版）于2019年11月18日送自治区公路局报批，待批复。西江二桥引道（狮王大道段）于2019年10月10日举行开工仪式，并进行路基开挖</t>
  </si>
  <si>
    <t>完成施工图报批，确定社会资本方、西江二桥主线引道进场开工</t>
  </si>
  <si>
    <t xml:space="preserve"> 藤县建通投资开发有限公司</t>
  </si>
  <si>
    <t>藤县生物质发电项目</t>
  </si>
  <si>
    <t>2018-450422-44-02-028475</t>
  </si>
  <si>
    <t>建设高温高压生物质发电机组等配套设施，装机规模3万千瓦</t>
  </si>
  <si>
    <t>上级资金业主自筹银行贷款</t>
  </si>
  <si>
    <t>完成锅炉基础垫层及混凝土浇筑施工，吊锅炉首层钢架；项目正在进行化水车间、办公楼、主厂房的地基处理施工；厂平施工已完成80%；工程临建施工（临时用水、临时用电、临时办公设施）全部完成 。三大主机合同已全部签订，正在进行制造。锅炉钢架已部分到货；一二批辅机已采购完成并排产</t>
  </si>
  <si>
    <t>试运营</t>
  </si>
  <si>
    <t>藤县鑫隆源生物质能热电有限公司</t>
  </si>
  <si>
    <t>广西国旭东腾人造板有限公司年产35万立方米中高密度纤维板项目</t>
  </si>
  <si>
    <t>2019-450422-20-03-020647</t>
  </si>
  <si>
    <t>年产纤维板35万立方米，改扩建总建筑面积6万平方米</t>
  </si>
  <si>
    <t xml:space="preserve">2019-2021
</t>
  </si>
  <si>
    <t>已经完成项目可研报告、项目选址预审、项目工程设计采购等前期工作。2019年10月份已完成生产线热压机设备采购合同签订。11月4日原生产线停工停产，11月20开始拆除旧生产线和改扩建厂房。12月19日已签订热能中心设备，12月18日热磨机招标采购已开标</t>
  </si>
  <si>
    <t>完成主体建设工程，相关设备安装</t>
  </si>
  <si>
    <t>广西国旭东腾人造板有限公司</t>
  </si>
  <si>
    <t>广西协进建材科技有限公司陶瓷生产项目</t>
  </si>
  <si>
    <t>2018-450422-30-03-025621</t>
  </si>
  <si>
    <t>建设6组绿色、智能生产线，年产抛釉砖1000万平方米、仿古砖1000万平方米、高端墙砖1000万平方米</t>
  </si>
  <si>
    <t>业主  自筹</t>
  </si>
  <si>
    <t>正在建设第二条生产线和二期原料仓</t>
  </si>
  <si>
    <t>项目二期建设</t>
  </si>
  <si>
    <t>广西协进建材科技有限公司</t>
  </si>
  <si>
    <t>藤县欧神诺陶瓷生产项目</t>
  </si>
  <si>
    <t>2017-450422-30-03-035027</t>
  </si>
  <si>
    <t>建设面积56万平方米，其中厂房面积50万平方米，办公室及宿舍面积3.5万平方米，水池面积2.5万平方米；规划建设八组墙地砖生产线</t>
  </si>
  <si>
    <t>正在进行二期（第四条）生产线的规划</t>
  </si>
  <si>
    <t>新建一条生产线</t>
  </si>
  <si>
    <t>广西欧神诺陶瓷有限公司</t>
  </si>
  <si>
    <t>广西蒙娜丽莎新材料有限公司年产7200万平方米的高端、智能建筑陶瓷生产项目</t>
  </si>
  <si>
    <t>2018-450422-30-03-016557</t>
  </si>
  <si>
    <t>新建10条年产约7200万平方米的高端、智能建筑陶瓷生产线</t>
  </si>
  <si>
    <t>业主   自筹</t>
  </si>
  <si>
    <t>成型车间已完成墙身板安装施工等工作；制粉车间正在进行内外墙粉刷施工；球釉车间正在进行地面土方整平压实施工；成品仓正目前正在进行防火涂料施工；环保治理车间、污水处理车间正在进行模板安装工程；宿舍楼、研发中心正在进行内部装修工程。主体建筑工程已基本完成，四条生产线正在安装设备</t>
  </si>
  <si>
    <t>三条生产线的建设</t>
  </si>
  <si>
    <t>广西蒙娜丽莎新材料有限公司</t>
  </si>
  <si>
    <t>广西美尔奇建材有限公司高端、智能建筑陶瓷生产线配套工程项目</t>
  </si>
  <si>
    <t>2018-450422-30-03-016563</t>
  </si>
  <si>
    <t>年生产浆料350万吨、水煤浆29.9万吨</t>
  </si>
  <si>
    <t>球磨车间和原料仓1目前正在进行设备安装工作；化浆车间1和水煤浆车间目前正在进行设备安装工作；变电站及原料配电房目前正在进行内墙抹灰施工工作。主体建筑工程已基本完成，四条生产线正在安装设备</t>
  </si>
  <si>
    <t>广西美尔奇建材有限公司</t>
  </si>
  <si>
    <t>藤县中和陶瓷产业园PPP项目（一期）</t>
  </si>
  <si>
    <t>2018-450000-48-01-027858</t>
  </si>
  <si>
    <t>新建物流园区、工人新村及员工劳动就业服务培训网点，20-50米园区道路共10条，供电、绿化等配套设施，总建筑面积31.5万平方米</t>
  </si>
  <si>
    <t>园区绿化草皮种植2万方，树木种植3500株，二改一路面拓宽3千米，欧蒙路排水排污管道4500米，路基石方铺设2500米；贵海路道路工程已经开工；二改一拓宽商业街至旧收费站段工程</t>
  </si>
  <si>
    <t>加快园区中和国际陶瓷交易中心的设计和建设。继续推进园区路网工程、绿化工程施工</t>
  </si>
  <si>
    <t>藤县中和陶瓷产业园管理中心</t>
  </si>
  <si>
    <t>年产10万吨陶瓷熔块项目</t>
  </si>
  <si>
    <t>2018-450422-30-03-021523</t>
  </si>
  <si>
    <t>项目占地面积约65亩，总建筑面积1.8万平方米，其中包括厂房及仓库1.54万平方米、办公研发楼1800平方米，服务用房800平方米，建设10条生产线，年产10万吨陶瓷熔块，主要设备包括熔块炉、煤气发生炉、环保设备、混料机、除铁设备、循环水系统等</t>
  </si>
  <si>
    <t>项目2018年7月9日完成备案；2018年11月16通过自治区发展改革委节能报告审查并出具审查意见；目前已建成1-2#生产线；3-4号生产线已完成窑炉基础建设，进行生产设备的建造安装</t>
  </si>
  <si>
    <t>完成3-4号生产线生产设备的建造及安装并试投产</t>
  </si>
  <si>
    <t>广西艾陶新型材料科技有限公司</t>
  </si>
  <si>
    <t>藤县藤州镇东胜作业区及配套综合A、B、C、D、E区三通一平及公共基础设施工程项目（曾用名：梧州港藤县东胜作业区配套一期道路建设工程）</t>
  </si>
  <si>
    <t>2019-450422-78-01-028007</t>
  </si>
  <si>
    <t>市政道路全长18.2千米，40-20米宽，铺设供水管网等配套设施</t>
  </si>
  <si>
    <t>ABC区已完成总土方工程的90%；ABC区市政工程：2号路完成级配碎石、水稳层铺设及右幅混凝土路面铺设；4号路、5号路、8号路、10号路已完成全部混凝土路面铺设；7号路完成200米混凝土路面铺设（全长950米），完成400米道路排水工程。 完成4号路、5号路、7号路（200米）、8号路、10号路路灯及路缘石安装。6号路排水、排污管道铺设。北面排水工程：岩石顶管机械顶管已完成机械顶管，10个施工工作井已完成7个工作井回填修复</t>
  </si>
  <si>
    <t>开展市政道路路基建设</t>
  </si>
  <si>
    <t>藤县城市建设投资开发有限公司</t>
  </si>
  <si>
    <t>梧州市天纺纺织智造供应链环保产业园基础设施建设项目</t>
  </si>
  <si>
    <t>2019-450403-18-03-011007</t>
  </si>
  <si>
    <t>建设30万吨/天工业污水处理厂及配套管网；建设20万吨/天工业供水、3万吨/天生活供水及配套管网；建设 3×220吨/小时余热锅炉和 3×30兆瓦燃气发电机组，同时建设配套供热管道、供电系统</t>
  </si>
  <si>
    <t>正在开展土地平整</t>
  </si>
  <si>
    <t>完成污水处理厂、园区部分道路、园区管委会大楼、员工宿舍、天然气气化站、锅炉房的建设</t>
  </si>
  <si>
    <t>梧州市天纺纺织品发展有限公司</t>
  </si>
  <si>
    <t>蒙山县夏宜瑶族乡特色小镇建设项目</t>
  </si>
  <si>
    <t>2019-450423-50-01027802</t>
  </si>
  <si>
    <t>改造古镇的街道和村屯的楼房外立面345650平方米、修缮古居民楼面积8000平方米、水渠改造3300米、新建山里瑶寨吊脚楼8500平方米、品茗台1200平方米，茶园改造6667平方米，休闲娱乐体验区2000平方米等配套设施</t>
  </si>
  <si>
    <t>业主自筹银行贷款</t>
  </si>
  <si>
    <t>完成能友村那厄体育公园建设项目和蜂情小镇体育公园建设项目土建工程建设；完成乡集镇项目建设；完成房屋风貌改造，市政建设，六寨村石门，游客中心，夏宜河观光步道，景观水坝，停车场，生态长廊，新市场基础设施建设；景区道路建设</t>
  </si>
  <si>
    <t>完成夏宜特色小镇核心区基础设施建设、瑶族风雨桥、瑶寨大门及配套设施建设</t>
  </si>
  <si>
    <t>蒙山县泰晖资产经营有限责任公司</t>
  </si>
  <si>
    <t>广西蒙山县壬山水库工程</t>
  </si>
  <si>
    <t>2017-450423-76-01-028548</t>
  </si>
  <si>
    <t>水库及水利枢纽</t>
  </si>
  <si>
    <t>主要建设库容为699万立方米、坝高60米，坎坝总长180米，正常水位为265米的小一型水库一座</t>
  </si>
  <si>
    <t>上级资金业主自筹</t>
  </si>
  <si>
    <t>完成左坝肩边坡锚杆、挂钢筋网和爆破钻孔，土石方挖弃1.2万立方米；右坝肩完成爆破开挖、出碴弃运边坡锚杆、挂钢筋网，土石方挖弃8000立方米³；上坝道路边坡开挖、土石方弃运3000立方米</t>
  </si>
  <si>
    <t>完成上坝公路路面混凝土浇筑，完成左、右岸大坝成混凝土浇筑，完成搅拌站建设并投入使用，输水管道安装完成70%</t>
  </si>
  <si>
    <t>广西蒙山县水务公司</t>
  </si>
  <si>
    <t>广西乾盛再生资源利用有限公司建筑废弃物资源化利用项目（一期）</t>
  </si>
  <si>
    <t>2017-450000-77-03-010597</t>
  </si>
  <si>
    <t>年处理建筑废弃物100万吨</t>
  </si>
  <si>
    <t>一号厂房主体工程已完工；二号厂房主体工程已建设50%，三号厂房做桩基础建设；一条日处理2000吨建筑废弃物移动式生产线试产运行</t>
  </si>
  <si>
    <t>项目一期投产运营</t>
  </si>
  <si>
    <t>广西乾盛再生资源利用有限公司</t>
  </si>
  <si>
    <t>梧州摩天岭六堡茶海项目</t>
  </si>
  <si>
    <t>2018-450405-01-01-028782</t>
  </si>
  <si>
    <t>种植业</t>
  </si>
  <si>
    <t>建设5000亩六堡茶标准化种植园及欧盟有机认证茶园、六堡茶种植资源库、六堡茶文化历史博物馆、六堡茶现代化加工厂、六堡茶标准化储存仓、特色中草药种植基地等基础设施，新建以东盟泰国、斯里兰卡为主题风格的六堡茶文化展示馆，建筑面积约3000平方米</t>
  </si>
  <si>
    <t>2019-2026</t>
  </si>
  <si>
    <t>完成种植六堡茶2200亩,共种植茶苗80多万株、茶果5吨；完成摩天茶海示范区周边山林插花地面积800亩；建设六堡茶茶叶加工厂一间；完成建设道路基础7千米；建设了茶苗培育苗圃5亩，采购原种六堡茶种子1万金，培育出茶苗约50万株；完成山楂园技术改造工程；完成摩天茶海六堡茶文化展示中心焕新工程建设；完成大门周边的场地平整、硬化、绿化等工作，并建成具有岭南风格的“梧州摩天茶海”大门；完成茶园内新建六堡茶初加工厂建设，面积约120平方米，并购进茶叶加工设备一批；硬化梧州摩天茶海大门-茶文化展厅、知青园路段道路1.8千米，景观台-初加工厂路段1千米；修整并铺垫石粉知青园至出加工厂路段1.5千米，侧门至盆景园路段1千米</t>
  </si>
  <si>
    <t>围绕茶叶加工厂建设相关设施，继续种植1000亩茶园；园区道路硬化，建设旅游厕所、铺设环山健康步道，完善标识牌等旅游基础设施</t>
  </si>
  <si>
    <t>梧州市盛丰生态科技发展有限公司</t>
  </si>
  <si>
    <t>梧州医学高等专科学校</t>
  </si>
  <si>
    <t>2019-450406-82-02-003273</t>
  </si>
  <si>
    <t>建设全日制普通高等院校，开设临床医学、护理、医学检验技术、卫生检验与检疫技术、医学影像技术、中医学、健康管理、老年保健与管理、食品营养与卫生等特色学科，在校生（含本、专科）达15000至20000人</t>
  </si>
  <si>
    <t>1#-5#学生公寓已封顶，正开展砌墙；6#食堂已封顶，三层砌墙；7#教师公寓八层钢筋绑扎，二层砌墙；8#行政办公楼已封顶，二层砌墙；9#教学楼已封顶，二层砌墙；10#教学楼五层钢筋绑扎；11#临床楼已封顶，四层消防安装；12#形态楼已封顶，四层砌墙；13#信息楼已封顶，顶层防水安装，一层贴外墙砖；14#生命科学楼已封顶，五层砌墙，一层抹灰</t>
  </si>
  <si>
    <t>学生公寓、教师公寓、食堂、行政办公楼等主体建筑工程竣工</t>
  </si>
  <si>
    <t>湖南省新潇湘文化传播有限公司</t>
  </si>
  <si>
    <t>北海市</t>
  </si>
  <si>
    <t>北海市生活垃圾焚烧发电项目</t>
  </si>
  <si>
    <t>2017-450503-78-01-015530</t>
  </si>
  <si>
    <t>建设一座日处理1400吨的垃圾焚烧发电厂，采用2×700 吨/日的焚烧及烟气处理线。焚烧厂包括主厂房，焚烧炉，发电设备附属设施等。新建炉渣填埋区总库容约为54.80万立方米 ，稳定化飞灰填埋区总库容约为20.80万立方米。新建处理 600 吨/日的渗沥液处理车间</t>
  </si>
  <si>
    <t>完成场地平整、三通一平</t>
  </si>
  <si>
    <t>12月完成综合办公楼主体、垃圾池基础出地面</t>
  </si>
  <si>
    <t>北海北控环境科技发展有限公司</t>
  </si>
  <si>
    <t>北海市人民政府</t>
  </si>
  <si>
    <t>北海港铁山港航道三期工程</t>
  </si>
  <si>
    <t>2018-450512-55-01-028842</t>
  </si>
  <si>
    <t>沿海水运</t>
  </si>
  <si>
    <t>对航道进行疏浚和拓宽，长23.6公里，设计宽度95-190米，按满足10万吨级船舶建设</t>
  </si>
  <si>
    <t>上级补助
财政拨款
银行贷款
业主自筹</t>
  </si>
  <si>
    <t>一、I标段于12月27日通过交工验收。
二、II标段已签订施工、监理合同，正在办理报监手续，同时正在协调清海、清场问题。</t>
  </si>
  <si>
    <t>完成2标段建设</t>
  </si>
  <si>
    <t>北海市路港建设投资开发有限公司</t>
  </si>
  <si>
    <t>北海市（北部湾）旅游集散中心（一期）工程</t>
  </si>
  <si>
    <t>2018-450503-78-01-007574</t>
  </si>
  <si>
    <t>建设旅游集散中心综合服务大楼二处、立体停车场、平面生态停车场、交通换乘中心、旅游咨询信息服务平台、旅游餐饮、购物、城市候机楼、汽车服务中心等配套设施，总建筑面积23万平方米</t>
  </si>
  <si>
    <t>广东路停车场已完成。</t>
  </si>
  <si>
    <t>完成工程量的20%。</t>
  </si>
  <si>
    <t>北海旅游集团有限公司</t>
  </si>
  <si>
    <t>北海市西村港跨海大桥</t>
  </si>
  <si>
    <t>2018-450500-78-01-024654</t>
  </si>
  <si>
    <t>桥梁总长1814米，采用双塔斜拉桥，主桥宽38.5米；引桥采用预留混凝土结构，引桥长1360米，宽38.5米；道路总长820米，红线宽60米</t>
  </si>
  <si>
    <t>主栈桥贯通。 累计完成约26%工程量。</t>
  </si>
  <si>
    <t>完成工程量60%。</t>
  </si>
  <si>
    <t>北海市城市建设投资发展有限公司</t>
  </si>
  <si>
    <t>北海市旺盛江水库除险加固工程</t>
  </si>
  <si>
    <t>2017-450000-76-01-000782</t>
  </si>
  <si>
    <t>加固主副坝40座,改建5座溢洪道,改建29座放水涵管，维修加固璋加隧洞,移址重建南流江大渡槽,加固8处大挖方连通渠,加固渠首枢纽,改建维修56公里防汛道路、20多座库区交通桥,建设大坝安全监测系统等；水库总库容1.3亿立方米</t>
  </si>
  <si>
    <t>完成主坝至1#副坝防汛道路路基开挖740m、1#副坝至2#副坝防汛道路路基开挖700m；完成永久用地征地22亩，临时用地11亩；完成管理房维修800m²；完成项目部营地建设和施工供电线路架设；开工建设3座堤坝等。</t>
  </si>
  <si>
    <t>加固主副坝15座</t>
  </si>
  <si>
    <t>北海市合浦水库工程管理局</t>
  </si>
  <si>
    <t>银海区海陆海堤标准化建设工程</t>
  </si>
  <si>
    <t>2016-450503-76-01-005698</t>
  </si>
  <si>
    <t>按10年一遇防洪、潮标准在原有的海堤基础上加固海堤7.5公里，新建3座排洪（纳潮）闸，加固改建2座排水闸</t>
  </si>
  <si>
    <t>完成施工用地丈量4.6公里；完成清理表土2公里，完成内坡基础2500米、外坡基础2120米、护坡脚900米、填筑堤身1200米；完成5号、6号涵闸、7号水闸主体工程，修建临时道路2.5千米。</t>
  </si>
  <si>
    <t>完成1公里海堤主体。</t>
  </si>
  <si>
    <t>北海市银海区农业水利局</t>
  </si>
  <si>
    <t>北海市涠洲水库扩容工程</t>
  </si>
  <si>
    <t>2018-450502-76-01-002158</t>
  </si>
  <si>
    <t>建设牛角湖水库扩容、北港-牛角湖连通，沟门雨水基流收集，沟门-牛角湖-圩仔尾库管道，圩仔尾水库等工程，建成后的牛角湖扩容77.12万立方米，涠洲水库扩容34.4万立方米，共增加111.52万立方米的库容</t>
  </si>
  <si>
    <t>财政拨款
银行贷款</t>
  </si>
  <si>
    <t>完成工程量13.8%。</t>
  </si>
  <si>
    <t>完成北港-牛角湖连通工程。</t>
  </si>
  <si>
    <t>北海市水利工程管理处</t>
  </si>
  <si>
    <t>福达农产品冷链物流园</t>
  </si>
  <si>
    <t>2019-450502-51-03-001074</t>
  </si>
  <si>
    <t>建设果蔬展示交易区、农副产品物流区（干调副食粮油）、电商、产业链金融、体验中心、北部湾国际水产品冻品冷链物流中心等配套设施，总建筑面积约55万平方米</t>
  </si>
  <si>
    <t>项目一期A、B、C、D交易区已投入使用。2019年12月13日已开园试业运营。</t>
  </si>
  <si>
    <t xml:space="preserve">
E1冷库主体开工，1栋、2栋高层完成建设。
</t>
  </si>
  <si>
    <t>福达控股集团有限公司</t>
  </si>
  <si>
    <t>北海市48万吨/年优质钾肥项目</t>
  </si>
  <si>
    <t>2019-450512-26-03-011142</t>
  </si>
  <si>
    <t>石化工业</t>
  </si>
  <si>
    <t>建设年产48万吨硫酸钾生产装置、165吨/天粉状水溶肥生产装置、165吨/年液体水溶肥生产装置、年产10万吨三聚氰胺、副产30万吨氯化铵、副产15万吨氯化铵及配套工程等</t>
  </si>
  <si>
    <t>硫酸钾主装置：9-16轴16.4米层、17.9米层完成砼浇筑，封顶100%；17-32轴11.15米砼浇筑完成100%，16.4米层砼浇筑完成100%；1-8轴7.4米层完成砼浇筑100%。曼海姆炉开始安装、筑炉。硫酸钾仓库开始钢结构安装。氯化铵仓库桩基施工完成100%。</t>
  </si>
  <si>
    <t>一期工程机械完成安装和调试。</t>
  </si>
  <si>
    <t>广西川化天禾钾肥有限责任公司</t>
  </si>
  <si>
    <t>北海市300万台智能电视机生产项目</t>
  </si>
  <si>
    <t>2019-450502-39-03-017329</t>
  </si>
  <si>
    <t>建设约8万平米厂房，建设8条液晶电视生产线（含模组、背光一体生产线），年产300万台智能电视机</t>
  </si>
  <si>
    <t>政府补助
业主自筹</t>
  </si>
  <si>
    <t>已完成7条智能电视机生产线和3条SKD生产线安装工程并实现部分投产。</t>
  </si>
  <si>
    <t>完成新元科技园2栋厂房装修，电视机产能达500万台。</t>
  </si>
  <si>
    <t>广西惠科智能显示有限公司</t>
  </si>
  <si>
    <t>北海红树林现代金融产业城</t>
  </si>
  <si>
    <t>2019-450503-70-03-033866</t>
  </si>
  <si>
    <t>“互联网+”产业</t>
  </si>
  <si>
    <t>总建筑面积约85万平方米，建设招商中心、集团大厦、企业总部楼、企业科研楼、孵化器、加速器、小微企业SOHO 金融科技研究院、金融科技数据实验室、东盟金融科技培训中心、区块链研究与应用中心、互联网金融研究所、东南亚金融科技创业投资中心等</t>
  </si>
  <si>
    <t>2019—2024</t>
  </si>
  <si>
    <t>配套工程开展主体2-4层施工</t>
  </si>
  <si>
    <t>商务商业部分两栋高层办公楼结构封顶</t>
  </si>
  <si>
    <t>北海凡普金钰投资发展有限公司</t>
  </si>
  <si>
    <t>北海海洋产业科技园区海洋科研创新园创业谷创客宿舍</t>
  </si>
  <si>
    <t>2019-450503-47-01-024782</t>
  </si>
  <si>
    <t>建设5栋宿舍楼及地下车库，总建筑面积约51774平方米</t>
  </si>
  <si>
    <t>已完成30%的工程量</t>
  </si>
  <si>
    <t>完成主体工程建设</t>
  </si>
  <si>
    <t>北海南方海洋科技开发有限公司</t>
  </si>
  <si>
    <t>大冠沙规划明渠、银滩大道进厂污水管道及污水厂尾水管道工程</t>
  </si>
  <si>
    <t>2017-450500-78-01-013239</t>
  </si>
  <si>
    <t>建设明渠全长2125米，规划总面积6.30公顷，银滩大道进厂污水管道管径DN800，长度1244米</t>
  </si>
  <si>
    <t>明渠2标已完成工程量约31%</t>
  </si>
  <si>
    <t>12月二标段完工，一标段开工。</t>
  </si>
  <si>
    <t>北海银投水利投资有限公司</t>
  </si>
  <si>
    <t>北海铁山港固废循环利用环保综合体一期工程</t>
  </si>
  <si>
    <t>2019-450512-77-03007705</t>
  </si>
  <si>
    <t>循环经济</t>
  </si>
  <si>
    <t>新建1条年产60万吨的新型固废再生路用无机结合料、1条新年产150万吨/年型固废再生胶凝材料、1条60万吨/年新型固废再生矿物掺和料项目以及配套设施等</t>
  </si>
  <si>
    <t>办公楼、成品库、联合储库、粉磨车间、包装车间、无机拌合料等建筑基础施工基本结束，转入建筑结构施工；熟料库、配料库、立磨车间等建筑主体基础施工完成70%；道路搅拌桩完成54%。</t>
  </si>
  <si>
    <t>一期试产。</t>
  </si>
  <si>
    <t>北海鱼峰环保科技有限公司</t>
  </si>
  <si>
    <t>中国电子北部湾信息港</t>
  </si>
  <si>
    <t>2016-450502-65-03-005801
2019-450502-65-03-000218</t>
  </si>
  <si>
    <t>建设产业发展区、产业配套区及公共配套区三大区域；其中，产业发展区主要承担产业孵化、电子信息服务、高端制造、产业商务服务等功能；产业配套区主要包括住宅和商业配套；公共配套区以七星江水库和园区内部道路为主，总建筑面积约120万平方米</t>
  </si>
  <si>
    <t>10月已完成01地块规划方案设计，01地块12月已开工建设，正在进行土方开挖工作。</t>
  </si>
  <si>
    <t>01地块建设约7.71万平方米的产业配套项目主体工程建设</t>
  </si>
  <si>
    <t>中国电子北海产业园发展有限公司</t>
  </si>
  <si>
    <t>惠科智能电视机项目</t>
  </si>
  <si>
    <t>新建190万平方米厂房及配套建筑，建设整机生产线90条、邦定生产线50条、SMT板卡生产线30条及五金车间、注塑车间、包材车间、线材车间、光学材料车间、模具制造车间各1座，全面达产后年产3000万台智能电视机</t>
  </si>
  <si>
    <t>已开工建设28.8万平方米厂房及配套建筑。</t>
  </si>
  <si>
    <t>S2地块邦定厂房主体框架建设，并试产。</t>
  </si>
  <si>
    <t>广西惠科精密智能科技有限公司</t>
  </si>
  <si>
    <t>惠科移动智能终端项目</t>
  </si>
  <si>
    <t>2019-450502-39-03-002703</t>
  </si>
  <si>
    <t>新建66万平方米厂房及配套建筑，购置8000台CNC设备及配套设施，新建50条屏幕邦定线、100条SMT生产线、80条智能手机整机生产线及注塑生产线、3D玻璃盖板生产线等；全面达产后年产1.6亿套精密构件、1.2亿片屏幕邦定、1.2亿片板卡贴片、智能手机1.2亿部</t>
  </si>
  <si>
    <t>2018—2023</t>
  </si>
  <si>
    <t>已开工建设32.7万平方米厂房及配套建筑。</t>
  </si>
  <si>
    <t>S5地块开园，完成配套区建设。</t>
  </si>
  <si>
    <t>惠科股份有限公司成立的项目公司</t>
  </si>
  <si>
    <t>北海冠岭山庄旅游配套开发项目</t>
  </si>
  <si>
    <t>2017-450503-61-03-034404</t>
  </si>
  <si>
    <t>建设五星级酒店及配套设施，总建筑面积约4.2万平方米</t>
  </si>
  <si>
    <t>2018—2021</t>
  </si>
  <si>
    <t>完成主楼室内砌体至90%，内墙抹灰90%；玻璃幕墙龙骨安装完成，玻璃安装至50%；外墙真石漆进行喷涂，阳台栏杆开始安装。</t>
  </si>
  <si>
    <t>开展室内外装修工程。</t>
  </si>
  <si>
    <t>广西城投置业有限公司</t>
  </si>
  <si>
    <t>北海市消防培训基地项目</t>
  </si>
  <si>
    <t>2017-450000-47-01-041683</t>
  </si>
  <si>
    <t>其他社会管理</t>
  </si>
  <si>
    <t>建设教学楼、体能训练设施、模拟设备训练场、室内训练场、学员宿舍等，总建筑面积约2.63万平方米</t>
  </si>
  <si>
    <t>1.学员生活楼和车库已完成砌体，正在进行抹灰工程；2.体能训练馆正在搭设架子；3.食堂已完成砌体，正在进行室内设计方案。</t>
  </si>
  <si>
    <t>完成主体建设。</t>
  </si>
  <si>
    <t>北海市消防支队</t>
  </si>
  <si>
    <t>北海市主要消防设施建设项目</t>
  </si>
  <si>
    <t>2017-450500-47-01-036789</t>
  </si>
  <si>
    <t>主要建设北海市重庆路、铁山港临海工业区特勤、水陆、赤江等4个消防站的消防及相关配套设施，总建筑面积约1.85万平方米</t>
  </si>
  <si>
    <t>重庆站已完成建设，现进入竣工验收。正在清苗和迁坟（特勤站）；正在选址立项（水陆站）；已立项（赤江站)。</t>
  </si>
  <si>
    <t>完成铁山港临海工业区特勤消防站主体建设。</t>
  </si>
  <si>
    <t>北海市第一看守所异地搬迁工程</t>
  </si>
  <si>
    <t>2017-450503-91-01-034795</t>
  </si>
  <si>
    <t>公安系统</t>
  </si>
  <si>
    <t>建设在押人员用房、民警用房、武警用房及配套设施等,总建筑面积40075平方米</t>
  </si>
  <si>
    <t>中央投资财政拨款</t>
  </si>
  <si>
    <t>综合楼主体已封顶，医务楼已建设至第三层，监仓部分、武警中队营房主体结构已全部出地面。</t>
  </si>
  <si>
    <t>完成主体建设，开展装修</t>
  </si>
  <si>
    <t>北海市公安局</t>
  </si>
  <si>
    <t>北海市滨海国家湿地公园（冯家江流域）水环境治理工程</t>
  </si>
  <si>
    <t>2017-450500-77-01-022222</t>
  </si>
  <si>
    <t>建设日处理污水5.5万吨大冠沙再生水厂、控源截污工程36千米、水利河道工程17千米、海绵城市工程67万平方米、生态修复工程养护红树林14.6万立方米、景观提升工程1.4万平方米、智慧水系工程14处监测站等配套设施</t>
  </si>
  <si>
    <t>1、控源截污：完成65%工程量；
2、内源治理：完成45%工程量；
3、大冠沙再生水厂及补水管线：完成65%工程量；
4、水利河道：完成60%工程量；
5、生态修复：完成68%工程量；
6、海绵城市：完成30%工程量；
7、景观工程：完成43%工程量；
8、智慧水务：完成8%工程量。</t>
  </si>
  <si>
    <t>力争滨海活力区、城市绿廊区、红树林体验区、基塘乐活区年底建成投入使用。</t>
  </si>
  <si>
    <t>北海北排水环境发展有限公司</t>
  </si>
  <si>
    <t>信义玻璃（广西）有限公司特种超白超厚超薄优质浮法玻璃生产线及其深加工项目</t>
  </si>
  <si>
    <t>2019-450512-30-03-002595</t>
  </si>
  <si>
    <t>一期建设400万片汽车前挡风夹层玻璃及大型低辐射LOE-E镀膜玻璃生产线、4条日熔化量约3200吨的超白超薄超厚高档优质浮法玻璃基片生产线；二期建设2条超白超厚及2条超薄高档优质浮法玻璃基片生产线；三期建设4条高档优质浮法玻璃基片生产线</t>
  </si>
  <si>
    <t>第一条1100吨特种浮法玻璃生产线设备安装已完成，已于10月28日点火试生产，12月2日已生产出玻璃成品，日均产玻璃1000吨。</t>
  </si>
  <si>
    <t>完成四条生产线安装调试。</t>
  </si>
  <si>
    <t>信义玻璃（广西）有限公司</t>
  </si>
  <si>
    <t>北海市海城区涠洲岛旅游区医院</t>
  </si>
  <si>
    <t>2017-450502-83-01-022273</t>
  </si>
  <si>
    <t>建设急诊、门诊、医技、住院等业务用房以及相关配套设施；二级综合医院250张病床设置，总建筑面积2.2万平方米</t>
  </si>
  <si>
    <t>一标综合业务楼主体工程已完成；二标门诊医技楼及病房楼主体工程基本完成；设备用房基础已完成。</t>
  </si>
  <si>
    <t>一期工程完工并投入使用。</t>
  </si>
  <si>
    <t>北海市人民医院</t>
  </si>
  <si>
    <t>北海高新区软件与信息服务业基地一期工程</t>
  </si>
  <si>
    <t>2016-450500-65-03-005216</t>
  </si>
  <si>
    <t>建设软件培训基地、软件企业孵化器和软件企业加速器，总建筑面积约11.2万平方米</t>
  </si>
  <si>
    <t>已完成1#、2#、3#、4#、5#、6#、7#、8#楼主体工程； 1#-7#楼外墙装修工程</t>
  </si>
  <si>
    <t>完成8#楼外墙装修及部分配套工程</t>
  </si>
  <si>
    <t>广西北海高新园区投资发展有限公司</t>
  </si>
  <si>
    <t>海丝路广场（公园）</t>
  </si>
  <si>
    <t xml:space="preserve">2017-450503-78-01-010535 </t>
  </si>
  <si>
    <t>项目总用地面积77亩,总建筑面积21321平方米 。主要建设地下建筑部分、园林景观部分及室外工程(包括植物栽种及其他市政配套等 )。</t>
  </si>
  <si>
    <t>市财政预算及业主筹措</t>
  </si>
  <si>
    <t>已完成基坑支护钻孔桩595根（82.07%），基坑止水桩高压旋喷桩3170根（54.31%），土方开挖约50%。已完成基坑支护方案，近期复工。</t>
  </si>
  <si>
    <t>完成地下建筑建设。</t>
  </si>
  <si>
    <t>北海市黄金北岸项目</t>
  </si>
  <si>
    <t>2017-450502-78-01-030910</t>
  </si>
  <si>
    <t>全线5公里，建设绿化景观、夜景灯光及休闲活动设施等</t>
  </si>
  <si>
    <t>工程实体完成拓宽段挡土墙285m及完成海景广场材料堆放区场地及施工便道砼硬化、岸边堆料加工平台搭建。栈道桥P0#-P8#桩基砼灌注24根。钢便桥完成765m；钢平台完成341m。12月16日海上钢结构平台及箱梁支撑体系专项施工方案专家论证会。</t>
  </si>
  <si>
    <t>力争海景广场至海滨公园段投入使用。</t>
  </si>
  <si>
    <t>国家海洋局第四海洋研究所科研及技术合作中心（一期）</t>
  </si>
  <si>
    <t>2017-450503-73-01-028093</t>
  </si>
  <si>
    <t>海洋</t>
  </si>
  <si>
    <t>建设科研中心、中国—东盟海洋技术国际交流中心、6幢研发楼等配套设施；总建筑面积11.5万平方米。</t>
  </si>
  <si>
    <t>财政拨款
上级补助</t>
  </si>
  <si>
    <t>科研中心、交流中心及室外工程完成建设，完成配套道路施工</t>
  </si>
  <si>
    <t>开展研发楼基础施工</t>
  </si>
  <si>
    <t>北海市人民医院异地扩建及广西海上紧急医学救援中心</t>
  </si>
  <si>
    <t>2019-450503-83-01-012213</t>
  </si>
  <si>
    <t>北海市人民医院异地扩建建筑面积11.89万平方米，广西海难紧急医学救援中心新建建筑面积2.2万平方米，异地扩建及海难紧急救援中心建筑面积14.1万平方米</t>
  </si>
  <si>
    <t>北海市人民医院异地扩建一期工程门诊医技综合楼已投入使用，二期工程完成方案设计批复，完成初步设计批复；完成总承包及监理的招标及合同签订。广西海上紧急医学救援中心初步设计获得批复。</t>
  </si>
  <si>
    <t>完成住院楼、医技楼基础施工。</t>
  </si>
  <si>
    <t>合浦县月饼食品加工园区基础设施一期工程</t>
  </si>
  <si>
    <t>2019-450521-78-01-032025</t>
  </si>
  <si>
    <t>新建科技研发楼3.5万平方米、道路以及绿化等配套工程</t>
  </si>
  <si>
    <t>月饼小镇科技研发楼工程项目已完成地下室及地上主体结构，已完成外墙涂料装饰工程并拆除外脚手架，基本完成地上一层至五层室内装饰。</t>
  </si>
  <si>
    <t>力争月饼小镇科技研发楼完工投入使用。开展小镇4号路、规划四路施工。</t>
  </si>
  <si>
    <t>北海市合浦金镰投资有限公司</t>
  </si>
  <si>
    <t>北海曲江新鸥鹏教育产业城</t>
  </si>
  <si>
    <t>2018-450502-82-03-038133</t>
  </si>
  <si>
    <t>主建设内容主要包括巴川K12国际学校（从幼儿园到高中全龄段教育），教育MALL（博物馆、科技馆、艺术馆、图书馆、青少年宫以及十大功能中心），丝路古镇，教育公园，教育住区等</t>
  </si>
  <si>
    <t>一期土方工程及基础正在施工，图书馆主体框架施工至三层。</t>
  </si>
  <si>
    <t>3栋教育居住区高层建至8层。</t>
  </si>
  <si>
    <t>广西曲江新鸥鹏文化教育产业有限公司</t>
  </si>
  <si>
    <t>北海银基滨海旅游度假中心一期项目</t>
  </si>
  <si>
    <t>2019-450503-89-03-012092</t>
  </si>
  <si>
    <t>建设银基海洋世界、水世界、雪山为主题的滑行游乐设施、冰雪王国、银基北海之夜、高端休闲酒店等旅游及配套设施。</t>
  </si>
  <si>
    <t>银基水世界已开工。现场土方回填、压实完成350000m³，场地硬化完成17000㎡。</t>
  </si>
  <si>
    <t>完成银基水世界游乐设备安装。</t>
  </si>
  <si>
    <t>北海东雅投资合伙企业（有限合伙）</t>
  </si>
  <si>
    <t>国家海洋经济创新发展（北海）产业园项目暨中华鲎海洋生物产业基地项目</t>
  </si>
  <si>
    <t>2018-450502-27-03-032306</t>
  </si>
  <si>
    <t>生物产业</t>
  </si>
  <si>
    <t>建设中国鲎养殖繁育基地1处、体外诊断试剂及仪器生产基地1处、海洋生物大健康产业基地1处、海洋生物医药产业孵化基地1处，项目总建筑面积3.2万平方米，主要包括GMP生产车间6000平方米，建成试剂生产线3条，大健康产品(保健/食品)生产线2条，仪器生产车间3000平方米，建成2条仪器生产线，同时配套原料及成品仓库办公楼及研发楼6000平方米等</t>
  </si>
  <si>
    <t>一期厂房基础建设进度已完成50%。</t>
  </si>
  <si>
    <t>完成1号厂房及办公研发楼建设，并完成2条生产线、养殖繁育基地的建设。</t>
  </si>
  <si>
    <t>北海市兴龙生物制品有限公司</t>
  </si>
  <si>
    <t>南龙•智汇海新能源汽车设计产业园</t>
  </si>
  <si>
    <t>2019-450502-36-03-035577</t>
  </si>
  <si>
    <t>用地约109亩，建筑面积约31万平米，包括工业建筑面积：22.2万平米，容积率为3.48，住宅建筑面积8.5万平米容积率为3.5;项目分为三部分进行建设，包含地上居住区67823平方米，地下55639.87平方米，其中商住用地约29亩，工业用地约80亩</t>
  </si>
  <si>
    <t>社会投资</t>
  </si>
  <si>
    <t>正在开展基础土方开挖</t>
  </si>
  <si>
    <t>工业研发中心完成基础施工建设。</t>
  </si>
  <si>
    <t>广西南龙科技发展有限公司</t>
  </si>
  <si>
    <t>海丝首港旅游项目一期</t>
  </si>
  <si>
    <t>2018-450521-72-03-025405</t>
  </si>
  <si>
    <t>建设海丝文化建筑群落、游客中心、旅游服务、公共服务配套设施，商业街、民宿度假公寓、品牌酒店等配套设施，总建筑面积5万平方米。</t>
  </si>
  <si>
    <t>1.完成土地招拍挂，交清土地出让金；2.完成一期场地三通一平工程；3.海岸清淤、边坡修整等海堤基础设施工程已完工；4.民宿主体建筑结构施工至地上二层，古港汉街一期（演艺区）桩基、地下室结构完成；</t>
  </si>
  <si>
    <t>完成码头区文化建筑、旅游服务及公共服务配套、旅游游乐设施</t>
  </si>
  <si>
    <t>北海市古郡丝路旅游开发有限公司</t>
  </si>
  <si>
    <t>崇左市</t>
  </si>
  <si>
    <t>左江治旱驮英水库及灌区工程</t>
  </si>
  <si>
    <t>2016-000052-76-01-000108</t>
  </si>
  <si>
    <t>其他水利</t>
  </si>
  <si>
    <t>驮英水库，库容2.28亿立方米，有效库容1.51亿立方米；驮英水库灌区工程，设计灌溉面积84.12万亩</t>
  </si>
  <si>
    <t>财政拨款
专项补助</t>
  </si>
  <si>
    <t>1、在建工程：①驮英水库进场道路工程完成工程总量的98%。②水库枢纽及灌区总干渠工程完成工程总量的26.38%。③那佳—南庆隧洞工程完成工程总量的29.24%。④宁明干渠工程完成工程总量的11.80%。⑤客兰东干渠工程完成工程总量的20.10%。⑥驮英东干渠工程完成工程总量的18.18%。⑦驮英西干渠工程完成工程总量的26.35%。⑧35kV施工变电站工程、水电站110kV送出工程完成工程总量的98%。
2、征地及移民：
计划征地37251.31亩，完成征地28404亩。移民安置总数322户，确认安置方式317户（209户县城安置，81户后靠安置，27户自行安置）。县城套房集中安置点共有20栋安置楼，已全部完成装修基本达到入住条件，县城集中安置点共有201户已抽签分房259套，部分移民户已搬迁入住。截至2019年12月20日，汪温移民后靠安置73户。</t>
  </si>
  <si>
    <t>完成75%工程量</t>
  </si>
  <si>
    <t>崇左市左江治旱工程管理中心</t>
  </si>
  <si>
    <t>崇左市人民政府</t>
  </si>
  <si>
    <t>崇左市城区生态水系修复工程</t>
  </si>
  <si>
    <t>2019-451402-76-01-003939</t>
  </si>
  <si>
    <t>6条河道16座湖泊1座湿地的修复及连通工程和2项截污工程、7座功能湿地；14处共146.2km生态岸线的滨水绿带保护和14处公共共享空间</t>
  </si>
  <si>
    <t>银行贷款 业主自筹</t>
  </si>
  <si>
    <t>完成部分土建工程包招标采购</t>
  </si>
  <si>
    <t>完成20%工程量20%</t>
  </si>
  <si>
    <t>崇左市水利局</t>
  </si>
  <si>
    <t>崇左市江北污水处理厂及城区管网工程</t>
  </si>
  <si>
    <t>2018-451402-77-01-023648</t>
  </si>
  <si>
    <t>新建一座2万吨/日污水处理厂，配套新建污水管网23.8公里，改造污水支管10公里</t>
  </si>
  <si>
    <t>财政拨款 业主自筹</t>
  </si>
  <si>
    <t>进行场地开挖</t>
  </si>
  <si>
    <t>厂区完成40%工程量，管网完成20%工程量</t>
  </si>
  <si>
    <t>崇左市住房和城乡建设局</t>
  </si>
  <si>
    <t>G243龙州至凭祥公路</t>
  </si>
  <si>
    <t>2017-451400-54-01-001957</t>
  </si>
  <si>
    <t>全长57.93公里，修建里程42.88公里，全线采用二级公路标准，设计速度60km/h</t>
  </si>
  <si>
    <t>一期工程：路基挖方完成90万方；路基填方完成115万方；路基防护完成1.6万方；路基排完成1.3万公里；碎石垫层完成6万平方米；桥梁桩基完成64根；盖板涵完成518m；圆管涵完成447m。</t>
  </si>
  <si>
    <t>完成路基排水2万公里；完成碎石垫层16万平方米；完成级配碎石底基层17万平方米；完成级配碎石水稳层18万平方米；完成混凝土面层17万平方米；完成40根桥墩墩柱、20条系梁、32片盖梁、96片小型预制箱梁；完成全线交安防护工程及其他附属工程</t>
  </si>
  <si>
    <t>崇左市交通运输局</t>
  </si>
  <si>
    <t>大新德天至宁明花山公路</t>
  </si>
  <si>
    <t>2017-451400-54-02-025297</t>
  </si>
  <si>
    <t>路线全长86.6公里。其中，硕龙至岩应段采用二级公路标准，设计速度为60km/h，路基宽度12m，路线长8.7公里；岩应至天西段采用一级公路标准，设计速度为80km/h，路基宽度22.5m，路线长77.9公里</t>
  </si>
  <si>
    <t>一期工程总长约50.09公里，少部分补征地未完成，软基换填完成约87.3%，填石方完成约84.2%，挖石方完成约63.2%，混凝土挡土墙完成约76%，桥梁桩基完成约66.5%，短隧道4座，1座全幅贯通，1座半幅贯通，各分部分项工程有序开展中。</t>
  </si>
  <si>
    <t>一期工程路基基本成型，路面工程施工完成50%。</t>
  </si>
  <si>
    <t>中越水口二桥</t>
  </si>
  <si>
    <t>一级公路桥，中国境内长394米</t>
  </si>
  <si>
    <t>已完成引道工程，桥梁部分年底开工建设</t>
  </si>
  <si>
    <t>完成桥梁下构</t>
  </si>
  <si>
    <t>崇左港中心港区濑湍作业区</t>
  </si>
  <si>
    <t>2019-451402-55-01-012499</t>
  </si>
  <si>
    <t>内河水运</t>
  </si>
  <si>
    <t>4个1000吨级通用散货泊位、4个1000吨级多用途泊位；设计年吞吐能力445.9万吨</t>
  </si>
  <si>
    <t>5#-8#泊位水工码头交工验收、后方房建竣工验收；1#-4#泊位水工平台修建，拌合场、钢筋加工棚、后方陆域给排水基础开挖浇筑、冲孔灌桩等。</t>
  </si>
  <si>
    <t>1#-4#泊位码头水工建设完成，后方陆域基础设施、场面铺设建设完成80%</t>
  </si>
  <si>
    <t>崇左市交通投资有限公司</t>
  </si>
  <si>
    <t>南宁—崇左城际铁路崇左南站综合体项目</t>
  </si>
  <si>
    <t>2019-451402-53-01-014391</t>
  </si>
  <si>
    <t>总建筑面积约49万平方米，主要建设崇左南站综合体、商业商务区、民族风情街及配套设施工程</t>
  </si>
  <si>
    <t>财政拨款  业主自筹</t>
  </si>
  <si>
    <t>该项目已完成立项、可行性研究报告、规划选址意见书、用地预审、PPP项目“两评一案”，正在编制占用林地报告、初步设计方案、资格预审工作。已完成临时围挡约1200米；已完成场地清表工作约75万平方，正在进行场地平整施工；已完成土方开挖施工约200000立方米。累计完成总投资的2.8%。临时施工用水用电已经接通。</t>
  </si>
  <si>
    <t>规划一街、二街、三街，商务一街、二街、商务大道等完成60%；综合管廊：崇善大道管廊完成20%，站前大道管廊完成20%，骆越大道管廊完成10%，金龙大道完成30%；站前广场完成50%，停车场完成30%</t>
  </si>
  <si>
    <t>崇左市城市建设投资发展有限公司</t>
  </si>
  <si>
    <t>崇左市城区棚户区改造项目城南安置小区一期</t>
  </si>
  <si>
    <t>2018-451400-47-01-013359</t>
  </si>
  <si>
    <t>总建筑面积41.2万平方米，建设置用房、配套服务用房、屯级活动中心、社区服务用房、地下停车场电等相关配套设施</t>
  </si>
  <si>
    <t>财政拨款
业主自筹
银行贷款</t>
  </si>
  <si>
    <t>已完成主体施工30%以上</t>
  </si>
  <si>
    <t>完成50%工程量</t>
  </si>
  <si>
    <t>崇左市城市资产经营投资发展有限公司</t>
  </si>
  <si>
    <t>崇左市太平古城改造项目（一期）</t>
  </si>
  <si>
    <t>2019-451402-47-03-000806</t>
  </si>
  <si>
    <t>建设道路、临时停车区域，城门广场、河道长廊、手工艺主街、特色院落建筑、水岸景观等，总建筑面积35.7万平方米</t>
  </si>
  <si>
    <t>2019-2020</t>
  </si>
  <si>
    <t>商建部分：1.八号地块开始进行交房前的清理卫生工作，公共部分绿化施工。
2.五号地块进行铝合金门窗安装，室外公共部分大理石铺装。目前施工室外的总平的排污排水管安装完成，主体工程的二次修补工作，亮化工程施工完成。
3.三号地块主体结构完成90%。4、二号地块主体结构全部施工完成，外架拆除完成95%，沿河商业街施工全部完成。架空层施工完成90%，目前室外总平的排污排水管道安装、强弱电安装完成90%，
公建部分：所有水系、人工湖满足蓄水条件。开始进行驳岸以上部位的人行道大理石材的铺装，以及绿化的施工。古戏台结构施工全部完成，木结构施工完听风阁木结构完成100%，大理石铺装工作完成。交通桥主体结构完成，瀑布主体施工完成，城门楼施工完成。游客中心主体工程，木结构施工全部完成。规划1号路、2号路已完成路基土石方、排水、水稳层、及混凝土基层施工，开始进行施工太平路壶兴街路口。</t>
  </si>
  <si>
    <t>主体完工，配套设施建设60%</t>
  </si>
  <si>
    <t>崇左市城区棚户区改造项目城北棚改区安置点一期工程</t>
  </si>
  <si>
    <t>2018-451402-47-01-035366</t>
  </si>
  <si>
    <t>总建筑面积为382444.49平方米，主要建设主体工程、地下室、附属设施工程、供配电、供排水、设备安装等工程</t>
  </si>
  <si>
    <t>完成30%工程量</t>
  </si>
  <si>
    <t>崇左市城鑫建设投资有限公司</t>
  </si>
  <si>
    <t>环城北路工程PPP项目</t>
  </si>
  <si>
    <t>2019-451402-48-01-034647</t>
  </si>
  <si>
    <t>道路总长18551.68米，包括四段道路（环城北路改扩建段、环城北路延长线段、明仕大道延长线段、城北进城大道段），红线宽36米-46.5米。主要建设内容包括道路、桥梁、排水、综合管廊/管线管廊、照明、交通、绿化及相关配套设施工程</t>
  </si>
  <si>
    <t>银行贷款  业主自筹</t>
  </si>
  <si>
    <t>1.路基工程：完成不良地质处理61.8万㎡，路基挖方73万m³，路基填方84万m³。
2.路面工程：完成级配碎石底基层93500 ㎡,水泥稳定碎石基层83200㎡，完成沥青路面约71072m²。
3.桥涵工程：台阶开挖3164 m2，回填级配碎石14834 m3,完成3m*3.5m盖板涵28.945m，2m*2m盖板涵27m，4m*5.1m盖板涵37.936m，合计93.881m。桩基完成85根。
4.路基附属：完成衡重式路肩挡土墙C20片石砼3831.5 m3。进城大道全段落填方、挖方路基防护工程，其中C15砼1603 m3。
5.排水工程：开挖土石方量63万m3，雨水管道安装7800m，污水管道安装4700m。完成砖砌雨水检查井693座，混凝土污水检查井177座。</t>
  </si>
  <si>
    <t>完成环城北路改扩建段65%工程量；完成进城大道50%以上工程量；完成名仕大道延长线90%以上工程量；完成环城北路延长线80%以上工程量</t>
  </si>
  <si>
    <t>广西崇左市城市建设投资发展有限公司</t>
  </si>
  <si>
    <t>崇左中心港区叫册作业区一期工程</t>
  </si>
  <si>
    <t>2018-451402-55-02-025514</t>
  </si>
  <si>
    <t>新建5个1000吨级泊位码头</t>
  </si>
  <si>
    <t>码头水工建筑物地块已完成石头爆破工作；进港大道和码头水工建筑正在开展场平及基础开挖完成40%；进港道路施工便道已经完成；设备正在进行招投标</t>
  </si>
  <si>
    <t>完成总工程量的30%</t>
  </si>
  <si>
    <t>崇左南方水泥有限公司</t>
  </si>
  <si>
    <t>崇左·龙赞东盟国际林业循环经济产业园PPP项目（一期）</t>
  </si>
  <si>
    <t>2017-451403-47-01-023070</t>
  </si>
  <si>
    <t>建设10条园区道路，道路总长17.90公里；建设标准厂房10万平方米、职工宿舍建设2.3万平方米、综合服务楼4万平方米及配套管网</t>
  </si>
  <si>
    <t>1、经南六路（南段）项目建议书、可研报告、初步设计、施工图设计已完成，项目建设工程规划许可证、建设用地许可证已办理，准备办理施工许可证的材料,下穿高铁部分（含保护线100m范围内）现正在做土方开挖，高铁至工业大道土方开挖完成，须开设评审会，方便后续施工，其它位置因弃土场的问题处于停工状态。
2、经南七路（南段）项目建议书、可研报告、初步设计、施工图设计已完成，项目建设工程规划许可证、建设用地许可证已办理，准备办理施工许可证的材料，部分已清表，现正在做土方回填，准备开挖管沟。
3、综合服务楼已完成地勘，图纸正在深化设计，土方开挖完成95%，准备做基坑支护和超前钻探，临建设施正在完善，管理人员和工人开始入住。
4、标准厂房（一期）整套图纸已完成，正在审图，围挡基础正在施工，临建道路和临时设施正在完善，3#4#楼土方开挖完成，正在进行施工勘察和开挖至持力层。
5、站前一支路雨水工程剩余100m，正在进行整改，组织验槽，其它部分管道安装完成，已回填。
6、经南七路绿化工程道路两侧平整，目前正在编制方案。
7、实尚木业正进行场地平整，剩余1万挖方。
8、浩天塑业项目正在进行场地平整，完成80%，剩余15万挖方。
9、地块十四（加油站位置）准备开始场地平整。</t>
  </si>
  <si>
    <t>崇左驰普置业有限公司</t>
  </si>
  <si>
    <t>崇左深入实施新时代兴边富民三年行动计划2019-2020年重点项目计划</t>
  </si>
  <si>
    <t>2019—2020年重点围绕基础设施、公共服务、产业发展和乡村风貌改造建设等六大工程，重点项目共160个，在建项目57个，开展前期工作项目103个</t>
  </si>
  <si>
    <t>2019—2025</t>
  </si>
  <si>
    <t>财政拨款
专项补助
业主自筹</t>
  </si>
  <si>
    <t>完成10%工程量</t>
  </si>
  <si>
    <t>完成20%工程量</t>
  </si>
  <si>
    <t>崇左市政府及大新县、宁明县、龙州县、凭祥市政府</t>
  </si>
  <si>
    <t>中泰（崇左）产业园国际果品加工基地（二期）项目</t>
  </si>
  <si>
    <t>2017-451400-13-01-007488</t>
  </si>
  <si>
    <t>建设2栋创新工厂、8栋标准厂房、2栋仓储中心、3栋综合楼、2栋宿舍楼以及与主体配套的辅助工程等；总建筑面积18.5万平方米</t>
  </si>
  <si>
    <t>财政拨款 银行贷款 业主自筹</t>
  </si>
  <si>
    <t>1-9#标准厂房已完成；1#仓库完成内外墙抹灰，2#仓库完成主体砌筑，完成变配电房装修。5栋创新工厂及13、16号厂房正在基础施工，</t>
  </si>
  <si>
    <t>完成工程量的80%</t>
  </si>
  <si>
    <t>崇左市城市工业投资发展集团有限公司</t>
  </si>
  <si>
    <t>海峡两岸合作区崇左产业园区基础设施路网一期工程</t>
  </si>
  <si>
    <t>2018-451400-48-01-001749</t>
  </si>
  <si>
    <t>城市次干道，建设7条道路，总长7.2公里</t>
  </si>
  <si>
    <t>纵一路完成路基土石方开挖；纵五路完成500米沥青铺设，水稳层铺设及排水管道敷设全部施工完成；纵三路完成路基填筑600米；经南一路完成600米水稳层铺设及2000米排水管道敷，大桥桥台完成100%；横三路完成600米路基开挖；横四路完成1000米沥青铺设及人行道施工；纬七路完成道路路基土石方550米</t>
  </si>
  <si>
    <t>完成工程量的70%</t>
  </si>
  <si>
    <t>广西中泰（崇左）产业园新寨污水处理厂及配套管网工程</t>
  </si>
  <si>
    <t>2017-451403-78-01-028552</t>
  </si>
  <si>
    <t>建设污水处理能力2万立方米/天的污水处理厂1座机配套污水管网DN300-DN1000总长38.8公里</t>
  </si>
  <si>
    <t>1、附属工程一期厂区完工并试运行，完成雨污管网各1.9公里，临时退水管网2.6公
2、主厂区完成地勘，正在开展设计工作</t>
  </si>
  <si>
    <t>完成工程量的30%</t>
  </si>
  <si>
    <t>广西崇左乐林林业开发有限公司年产60万立方米高密度纤维板生产项目</t>
  </si>
  <si>
    <t>2019-451400-20-03-012246</t>
  </si>
  <si>
    <t>新建一条年产60万立方米高密度纤维板生产线</t>
  </si>
  <si>
    <t>前期工作。完成崇左市乐林林业的工商注册工作；完成投资项目在线申报（发改）；用地预审已批复；总平图正在调整；地勘已经完成；可研报告初步成果基本完成；环评报告和能评报告正在编制中；项目初步蓝图已出。
场平基本完成；地质勘探完成；办公楼已经封顶；一栋宿舍楼第二层楼面在浇筑；料厂宿舍楼封顶；饭堂完成了基础，达到正负零零；一号易耗料棚完成基础。锅炉、汽机，发电机三大主机，订货已完成；锅炉基础、主厂房、烟囟、冷却塔、循环泵房等正在开展设计。</t>
  </si>
  <si>
    <t>主要厂房完成主体建设</t>
  </si>
  <si>
    <t>广西崇左乐林林业开发有限公司</t>
  </si>
  <si>
    <t>铜冶炼综合回收及节能环保工程项目</t>
  </si>
  <si>
    <t>2017-451421-32-03-008669</t>
  </si>
  <si>
    <t>年产阴极铜27.5万吨，综合回收硫酸120万吨、黄金3吨、白银230吨。主要建设精矿转运及配料、熔炼系统、电解及净液系统、纯水站、制氧站等公辅设施</t>
  </si>
  <si>
    <t>业主自筹 银行贷款</t>
  </si>
  <si>
    <t>完成了精矿库、电解车间、贵金属车间主体建设，完成了4个酸罐建设，熔炼车间场地平整。</t>
  </si>
  <si>
    <t>进行熔炼车间建设</t>
  </si>
  <si>
    <t>广西南国铜业有限责任公司</t>
  </si>
  <si>
    <t>广西中国-东盟青年产业园凤湖路、龙湖路工程</t>
  </si>
  <si>
    <t>2017-451421-48-01-002200</t>
  </si>
  <si>
    <t>凤湖路：城市次干路，设计路线全长3987米，道路红线宽度为16.5米；龙湖路：绕湖路全长5671米，道路红线宽度为16.5米；丰源路：全长2127米，道路红线宽度为9米</t>
  </si>
  <si>
    <t>龙湖路已完成700米碎石路基铺设，正在进行清淤换填工作。凤湖路正在进行路基开挖工作。</t>
  </si>
  <si>
    <t>龙湖路：完成2公里路基铺设；凤湖路：完成0.8公里路基铺设</t>
  </si>
  <si>
    <t>广西中盛建设投资有限公司</t>
  </si>
  <si>
    <t>广西心经机械制造有限公司年产6万吨机械零部件项目</t>
  </si>
  <si>
    <t>2019-451421-41-03-016093</t>
  </si>
  <si>
    <t>新建年产6万吨机械零部件生产基地，包括厂房室内16500平方米,室外货场5000平方米</t>
  </si>
  <si>
    <t>2#厂房验收，1#厂房钢结构骨架完成60%，办公楼、宿舍楼主体已完成</t>
  </si>
  <si>
    <t>完成1#、2#厂房主体建设，办公楼、宿舍楼装修，进行设备安装</t>
  </si>
  <si>
    <t>广西心经机械制造有限公司</t>
  </si>
  <si>
    <t>广西建树建材科技有限公司装配式建筑生产基地项目</t>
  </si>
  <si>
    <t>2018-451421-49-03-038951</t>
  </si>
  <si>
    <t>总建筑面积52365㎡，主要建设生产车间、办公楼、食堂、配套设施、围墙大门、厂区道路及绿化</t>
  </si>
  <si>
    <t>完成1#、2#、3#厂房基础建设。</t>
  </si>
  <si>
    <t>完成1#生产车间主体建设</t>
  </si>
  <si>
    <t>广西建树建材科技有限公司</t>
  </si>
  <si>
    <t>广西正财科技投资有限公司现代物流与仓储项目</t>
  </si>
  <si>
    <t>2019-451421-59-03-011527</t>
  </si>
  <si>
    <t>主要建设室内仓储、冷库储罐及配套综合楼、停车场、装罐区、信息网络中心等配套设施</t>
  </si>
  <si>
    <t>完成部分场地平整，场地部分污水管网布设
。</t>
  </si>
  <si>
    <t>完成厂房、仓库基础建设</t>
  </si>
  <si>
    <t>广西正财科技投资有限公司</t>
  </si>
  <si>
    <t>凭祥—宁明贸易加工区产业大道工程</t>
  </si>
  <si>
    <t>2016-451400-54-01-006240</t>
  </si>
  <si>
    <t>全长16.4公里，红线宽度50米，双向六车道，设计时速60公里</t>
  </si>
  <si>
    <t>完成50%路床平整，铺设部分给排水管网。</t>
  </si>
  <si>
    <t>基本完成全线路基开挖，部分路面开始铺设沥青。</t>
  </si>
  <si>
    <t>崇左市崇左市凭祥边境经济合作区管理委员会</t>
  </si>
  <si>
    <t>海峡两岸产业合作区（凭祥—宁明贸易加工园区）基础设施提升工程（一期）</t>
  </si>
  <si>
    <t>2019-451422-48-01-034295</t>
  </si>
  <si>
    <t>建设园区道路共12条（段），总长5公里；建设5栋单层钢结构厂房、9栋2层混凝土框架结构厂房、1栋2层仓储用房、1栋6层生活配套用房、1栋5层综合楼、1栋单层配电房、2栋单层门卫室以及配套工程，总建筑面积10.7万平方米</t>
  </si>
  <si>
    <t>财政资金
银行贷款
业主自筹</t>
  </si>
  <si>
    <t>1.一期标准厂房工程：完成部分标准厂房主体建设。综合楼完成一层主体框架建设，生活配套用房完成基础开挖。
2.一期启动区基础设施工程：整体完成60%路基平整开挖，并完成部分路面铺设。</t>
  </si>
  <si>
    <t>1.一期标准厂房工程：完成部分厂房主体建设，综合行政楼完成两层主体框架建设；2.一期启动区基础设施工程：完成80%路基平整开挖，部分路面完成沥青铺设，基本完成雨水管网铺设</t>
  </si>
  <si>
    <t>中投林木业加工项目</t>
  </si>
  <si>
    <t>2018-451422-20-03-041182</t>
  </si>
  <si>
    <t>建设8条板材加工生产线，用于生产建筑模板、地板基材和装饰板；建设集生产加工、产品展示、交易服务、物流仓储、转运配送等服务于一体的一站式综合平台</t>
  </si>
  <si>
    <t>完成项目备案等前期工作，完成项目30%清表。</t>
  </si>
  <si>
    <t>完成施工图等项目前期工作，完成清表及土地平整30%的工程量</t>
  </si>
  <si>
    <t>广西中投木业有限公司</t>
  </si>
  <si>
    <t>广西山圩产业园干道系统工程（三期）</t>
  </si>
  <si>
    <t>2019-451421-78-01-015818</t>
  </si>
  <si>
    <t>新建三条市政道路，总长度约10.29km，道路红线宽度40m，总占地面积约631.884亩，其中，横一路（A段）延长线道路长度约1.21km，横二路道路长度约8.52km，纵二路（B段）道路长度约0.56km，建设内容包括道路工程、桥梁工程、给排水工程、照明工程、交通工程、绿化工程等</t>
  </si>
  <si>
    <t>完成全线清表工作，完成纵二路（B段）路基工程90%，雨污水管道完成80%；横二路路基完成30%，污水管完成4公里，雨水管完成1公里。</t>
  </si>
  <si>
    <t>完成横二路排水（雨水、污水、给水）工程，道路工程水泥稳定层铺设；完成纵二路B段道路、排水（雨水、污水、给水）、绿化、交通工程</t>
  </si>
  <si>
    <t>扶绥顺承水务投资有限公司</t>
  </si>
  <si>
    <t>广西扶绥华盈木业有限公司无醛新型生态板材项目</t>
  </si>
  <si>
    <t>2018-451421-20-03-033453</t>
  </si>
  <si>
    <t>主要建设生产厂房、锅炉房、仓库、职工宿舍、办公室及其他配套建筑，总建筑面积36万平方米</t>
  </si>
  <si>
    <t>项目一期已建设4栋厂房、一栋宿舍楼，剩余地块正在开展土地平整、总平图设计等工作</t>
  </si>
  <si>
    <t>完成30%工程量，实现1条生产线试产</t>
  </si>
  <si>
    <t>广西扶绥华盈木业有限公司</t>
  </si>
  <si>
    <t>广西鑫成木业有限公司年产15万套板式家具、50万平方米木地板、35万立方米胶合板生产线项目</t>
  </si>
  <si>
    <t>2019-451421-20-03-019983</t>
  </si>
  <si>
    <t>建筑面积137416平方米，建设生产厂房及仓库、研发楼等设施附属工程</t>
  </si>
  <si>
    <t>1、完成变压器的安装并通电；            2、1号、2号、3号厂房完成钢结构立杆和横梁搭建；                             3、水泥搅拌站完成搭建</t>
  </si>
  <si>
    <t>完成1-3号厂房的搭建并盖顶；办公楼及宿舍楼开工建设，年底实现一条生产线以上试产</t>
  </si>
  <si>
    <t>广西鑫成木业有限公司</t>
  </si>
  <si>
    <t>广西名筑家居建材有限公司年产60万套优质木艺门及生态家具项目</t>
  </si>
  <si>
    <t>2018-451421-21-03-011845</t>
  </si>
  <si>
    <t>建设生产厂房、锅炉房、仓库、职工宿舍、办公室及其他配套建筑，总建筑面积31.7万平方米；年产60万套优质木艺门及生态家具</t>
  </si>
  <si>
    <t>项目一期完成5栋厂房、宿舍楼、研发楼建设。完成总工程量的30%。</t>
  </si>
  <si>
    <t>实现3条生产线以上试产</t>
  </si>
  <si>
    <t>广西名筑家居建材有限公司</t>
  </si>
  <si>
    <t>广西德科新型材料有限公司年产30万立方米新型OSB（可饰面定向结构刨花板）生产线项目</t>
  </si>
  <si>
    <t>2018-451421-20-03-036976</t>
  </si>
  <si>
    <t>建设年产30万立方米新型OSB生产线，主要建设厂房、仓储用房、办公楼、宿舍楼及职工食堂等其他配套设施。总建设面积73589平方</t>
  </si>
  <si>
    <t>完成主车间、深加工车间、刨片车间、办公楼、宿舍楼等建设，占总工程量的90%，设备安装完成40%。</t>
  </si>
  <si>
    <t>主车间厂房完成建设，车间设备完成安装使用，综合办公楼、宿舍楼完成装修投入使用</t>
  </si>
  <si>
    <t>广西德科新型材料有限公司</t>
  </si>
  <si>
    <t>扶绥新奥能源发展有限公司山圩产业园综合能源</t>
  </si>
  <si>
    <t>2019-451421-44-02-001105</t>
  </si>
  <si>
    <t>新建4×45t/h 次高压生物质蒸汽锅炉,配2×9兆瓦背压式汽轮机等配套设施</t>
  </si>
  <si>
    <t>项目一期完成主厂房10m层脚手架搭设及楼面模板支护75%；综合水泵房屋面脚手架搭设及楼面模板支护完成；进烟囱支架3.8m层模板支护完成，引风机基础支模完成60%；料棚基础浇筑完成；外管网土建完成50%，设备安装完成20%。</t>
  </si>
  <si>
    <t>主厂房完成建设，化水车间安装完成，办公楼、宿舍楼完成装修使用，一、二号锅炉完成安装使用，9月份项目完成一期竣工试产</t>
  </si>
  <si>
    <t>扶绥新奥能源发展有限公司</t>
  </si>
  <si>
    <t>广西汇森木业有限公司无醛新型生态板材项目</t>
  </si>
  <si>
    <t>2018-451421-20-03-005071</t>
  </si>
  <si>
    <t>建设生产厂房、锅炉房、仓库、办公室及其他配套设施，总建筑面积296350平方米；年产生态无醛胶合板9万立方米，生态无醛细木工板10万立方米</t>
  </si>
  <si>
    <t>大众：完成1#3#5#厂房盖顶，完成宿舍楼门窗安装,完成装修涂料10%
美丽森林：完成1#厂房盖墙面瓦，宿舍楼完成批灰。</t>
  </si>
  <si>
    <t>实现一条生产线以上试产</t>
  </si>
  <si>
    <t>广西汇森木业有限公司</t>
  </si>
  <si>
    <t>东盟国际智慧服务信息港-智慧物流项目</t>
  </si>
  <si>
    <t>2018-451421-59-03-004951</t>
  </si>
  <si>
    <t>建设大型标准食糖仓库、全自动智慧立体库、分拣库、交易大厅、海关监管冷库及办公楼等配套仓储设施，总建筑面积为13.3万平方米</t>
  </si>
  <si>
    <t>完成一期4栋仓储配套用房主体框架，4栋糖库主体框架，大门主体框架。</t>
  </si>
  <si>
    <t>完成一期仓储配套用房、糖库、大门竣工</t>
  </si>
  <si>
    <t>广西荣桂国际智慧物流有限公司</t>
  </si>
  <si>
    <t>扶绥将军岭码头疏港大道</t>
  </si>
  <si>
    <t>2017-451421-48-01-027362</t>
  </si>
  <si>
    <t>城市主干道，全长9.9公里，路基宽度40米，设计时速60公里</t>
  </si>
  <si>
    <t>已累计完成清表50万平方，完成开挖土方10万方。</t>
  </si>
  <si>
    <t>完成3公里清表及土方开挖30%</t>
  </si>
  <si>
    <t>广西空港投资开发有限责任公司</t>
  </si>
  <si>
    <t>广西·中国糖业园空港园区路网工程</t>
  </si>
  <si>
    <t>2019-451421-54-01-032034</t>
  </si>
  <si>
    <t>建设包括双全路、华阳路、高新路、广纳路等5条道路，总长17.8公里。建设内容包括道路 、给排水、电力电信管道、照明、绿化、交通等附属设施工程</t>
  </si>
  <si>
    <t>1、双全路（广纳路-玄武路）：南段完成第一层沥青路面铺设，北段完成过路管安装。               2、华阳路（永福路-上龙大道段）：累计完成土方开挖弃运90%，雨污管槽开挖安装75%。                       3、广纳路（五洲路-双全路段）：已竣工验收4、高新路（长寿路-上龙大道段）：累计完成清表700米。</t>
  </si>
  <si>
    <t>完成70%工程量</t>
  </si>
  <si>
    <t>中国－东盟南宁空港扶绥经济区科技创业园项目</t>
  </si>
  <si>
    <t>2019-451421-47-01-003167</t>
  </si>
  <si>
    <t>建设空港科技创业园厂房及配套设施，总建筑面积14.3万平方米</t>
  </si>
  <si>
    <t>完成1#厂房1-4层梁板钢筋绑扎及支模，2#厂房基础回填及内架搭设，3#厂房基础承台浇筑。</t>
  </si>
  <si>
    <t>完成1#、2#、3#厂房主体建设</t>
  </si>
  <si>
    <t>扶绥山圩至中泰产业园公路</t>
  </si>
  <si>
    <t>2018-451421-48-01-003935</t>
  </si>
  <si>
    <t>一级公路，全长55.1公里，设计速度80公里/小时，路基宽度24.5米</t>
  </si>
  <si>
    <t>山圩至渠黎段：
总建设长度为19Km,截止目前工作完成情况：
1、清表工作已完成18.4km，剩余600m未征地补偿兑付完成导致未完成清表。
2、完成70%路床片石换填；完成70%路基土方填筑；完成10%级配碎石铺设。
3、山圩中桥完成30%根桩基础；姑豆中桥完成30%根桩基础。
渠黎至中泰产业园段：
目前该段的前期工作已基本完成，初步设计已完成招投标工作。</t>
  </si>
  <si>
    <t>山圩至渠黎段全线基本通车</t>
  </si>
  <si>
    <t>扶绥县交通投资有限责任公司</t>
  </si>
  <si>
    <t>广西山圩林产工业园干道系统工程</t>
  </si>
  <si>
    <t>2018-451421-48-01-013899</t>
  </si>
  <si>
    <t>建设5条园区道路，道路总长11.61公里；包括横一路、纵二路、纵三路A段，横一路（B段）、纵一路</t>
  </si>
  <si>
    <t>完成全线横一路、纵二路、纵三路（A段）排水工程、道路工程、照明工程、绿化工程、交通工程；横一路（B段）完成水泥稳定层摊铺、纵一路土石方完成约200万方，管道完成50%工程量，路基完成60%工程量。</t>
  </si>
  <si>
    <t>完成全线道路工程、给排水工程、、交通工程</t>
  </si>
  <si>
    <t>广西扶绥林业循环经济带雷卡分园道路系统（一期）工程</t>
  </si>
  <si>
    <t>2019-451421-48-01-043678</t>
  </si>
  <si>
    <t>建设7条市政道路，总长9.8公里，包含经五路、经六路、经七路、经八路、经九路、纬六路、纬七路</t>
  </si>
  <si>
    <t>经五路土石方挖方完成99%，填方完成62.1%,8%水泥稳定土完成了560m；污水完成84.6%，雨水完成62.2%；纬七路挖方完成89.8%，填方完成43.7%，污水管完成987.6m，完成了29.8%，完成雨水管301.2m，完成9.2%；经七完成填方47.3%，污水管网完成了926m，91.2%，雨水完成231.6m，完成19.4%；经六路挖方完成41.2%，污水管网928.4m，完成75.7%，雨水完成456m，完成34.1%；经八路完成填方46.2%，完成污水866.3m，完成65.4%；经九路完成填方45.3%，经九路污水管网891.6m，完成了64.1%。</t>
  </si>
  <si>
    <t>完成经五路、纬七路、经六路、经七路建设；完成经六路、经九路、纬六路级配碎石工程</t>
  </si>
  <si>
    <t>广西扶绥启源水务投资有限公司</t>
  </si>
  <si>
    <t>中国热带农业科学院广西分院建设项目</t>
  </si>
  <si>
    <t>2018-451421-73-03-043639</t>
  </si>
  <si>
    <t>总建筑面积3.8万平方米，建设科研用房、脱毒种苗加工车间、实验室、智能温室、场区道路等</t>
  </si>
  <si>
    <t>专项资金</t>
  </si>
  <si>
    <t>已完成国家甘蔗脱毒健康种苗繁育基地田间工程竣工验收，完成脱毒种苗实验室、生物技术实验室、科技智能温室1的主体工程，正在进行内部装修；已完成热带农业综合实验室封顶，完成智能温室2基础施工。</t>
  </si>
  <si>
    <t>完成脱毒种苗实验室、生物技术实验室、热带农业综合实验室、智能温室1、智能温室2竣工验收，完成实验室周边配套道路、水电、消防水池、污水处理设施等配套工程</t>
  </si>
  <si>
    <t>中国热带农业科学院</t>
  </si>
  <si>
    <t>大新县边民互市点基础设施建设项目</t>
  </si>
  <si>
    <t>2018-451424-47-01-029380</t>
  </si>
  <si>
    <t>建设岩应互市点联检办公用房、边检监护岗、H986扫描大厅、商铺、申报中心与结算中心办公楼、仓库、冷库、公共厕所等基础设施，总建筑面积2.1万平方米</t>
  </si>
  <si>
    <t>已完成岩土勘察钻探工作、完成申报中心大楼及业务综合楼基础工程，正在进行主体框架施工，其中，申报中心首层内架搭设完成75%，外架搭设完成90%、一层柱钢筋完成60%，二层梁板模板安装完成65%；业务综合楼外架搭设、二层梁板模板完成100%，二层梁钢筋安装完成100%，完成一层框架柱砼及楼梯(1/2)砼浇筑；互市查验区技术用房基础砂垫层回填夯实完成100%；设备用房基础砂垫层回填完成35%。</t>
  </si>
  <si>
    <t>完成联检办公用房、业务综合楼、设备用房主体及室外装修，室外道路硬化、管网工作</t>
  </si>
  <si>
    <t>广西养利农业投资开发有限公司</t>
  </si>
  <si>
    <t>大新硕龙口岸（升格）基础设施工程</t>
  </si>
  <si>
    <t>2017-451424-47-01-010592</t>
  </si>
  <si>
    <t>建设大新硕龙口岸（硕龙主通道）和大新硕龙口岸办公楼、联检大楼、检验检疫用房、旅检大楼、口岸生活楼等，总建筑面积5.25万平方米</t>
  </si>
  <si>
    <t>硕龙口岸（硕龙主通道）旅检大楼、配电水泵辅助用房、检验检疫配套用房等主体已竣工，正进行室内外装修及室外管网等施工；岩应通道已完成已完成立项、可研批复、用地预审、规划选址、环评、项目EPC总承包、监理公开招投标等前期工作。</t>
  </si>
  <si>
    <t>硕龙口岸（硕龙主通道）旅检大楼、配电水泵辅助用房、检验检疫配套用房竣工，岩应通道完成办公楼主体及室外装修、新渠道工程</t>
  </si>
  <si>
    <t>大新县商务和口岸管理局</t>
  </si>
  <si>
    <t>广西富丰矿业有限公司年产3万吨高性能锰酸锂项目</t>
  </si>
  <si>
    <t>2018-451424-41-03-024015</t>
  </si>
  <si>
    <t>总建筑面积36576.35平方米，主要建设内容为锰酸锂车间、原料车间、化验楼、水处理车间、道路硬化等工程，安装年产3万吨高性能锰酸锂生产线</t>
  </si>
  <si>
    <t>完成项目备案、选址、用地预审、环评、图纸审查、施工许可等前期工作。</t>
  </si>
  <si>
    <t>项目一期正式投产，项目二期、三期开工建设，完成主体厂房建设</t>
  </si>
  <si>
    <t>广西富丰矿业有限公司</t>
  </si>
  <si>
    <t>广西溜溜果园产业园有限公司大新县特色水果深加工项目</t>
  </si>
  <si>
    <t>2019-451424-14-03-014204</t>
  </si>
  <si>
    <t>农产品加工</t>
  </si>
  <si>
    <t>建筑面积184851平方米，建设行政楼、芒果车间、果干车间及配套设施建设等</t>
  </si>
  <si>
    <t>项目完成备案、选址、用地预审、环评等前期工作。</t>
  </si>
  <si>
    <t>完成一期厂房建设，安装设备并投产</t>
  </si>
  <si>
    <t>广西溜溜果园产业园有限公司</t>
  </si>
  <si>
    <t>天等县棵漠河、丽川河、派替湖生态水系连通工程</t>
  </si>
  <si>
    <t>2019-451425-76-01-002592</t>
  </si>
  <si>
    <t>建设水利工程、污染治理工程等配套设施建设，总建筑面积173万平方米</t>
  </si>
  <si>
    <t>1.完成拜月广场、印象建设，并向市民开放使用。
2.完成武装部至香格里拉河边亮化。
3.完成孔林至百弄海绵步道及骑行道。
4.完成打榔舞广场地面铺装。</t>
  </si>
  <si>
    <t>完成辣韵湖湖面开挖及周边环境绿化、亮化、附属设施建设</t>
  </si>
  <si>
    <t>天等县农村建设投资有限责任公司</t>
  </si>
  <si>
    <t>宁明县北山边民互市区项目</t>
  </si>
  <si>
    <t>2016-451422-70-01-001446</t>
  </si>
  <si>
    <t>建设前置查验区，后置交易区，仓储加工区等，总建筑面积4.1万平方米</t>
  </si>
  <si>
    <t>项目已完成前期工作（项目立项、项目选址、231.02亩规划用地预审、环评、水保、可研批复压覆矿、地质灾害）。1、市林政部门于9月20日将林地变更设计材料报送至区林业厅审批，林地变更款项已缴款，使用林地审核同意书待批示。2、北山互市区项目初步设计已通过评审会，正在修改完善后办理初步设计批复。3、场地平整工程已开工建设，不涉及林地区域已完成清表，排水管道预埋完成，回填管道完成100%。4、b区往a区平台方向山体已开挖长约550米。</t>
  </si>
  <si>
    <t>建筑单体基础施工</t>
  </si>
  <si>
    <t>宁明边境经济开发建设投资有限公司</t>
  </si>
  <si>
    <t>宁明县花山大道工程</t>
  </si>
  <si>
    <t>2018-451422-54-01-035966</t>
  </si>
  <si>
    <t>新建城市主干路8.2公里，设计时速50km/h，建设内容包括道路、桥涵、排水、排污、路灯、交通设施、强弱电管沟、绿化等工程</t>
  </si>
  <si>
    <t>1、完成K1+020至K2+017清表工作，2、完成K1+371处管涵，完成1+780处圆管涵，</t>
  </si>
  <si>
    <t>完成K1+020至K2+017路基回填
、1#桥钻孔桩58根</t>
  </si>
  <si>
    <t>宁明县住建局</t>
  </si>
  <si>
    <t>宁明县海渊至那堪公路</t>
  </si>
  <si>
    <t>2017-451400-54-01-500188</t>
  </si>
  <si>
    <t>二级公路，路线全长35.6公里</t>
  </si>
  <si>
    <t>财政拨款
专项资金</t>
  </si>
  <si>
    <t>完成35公里的清表；路基土石方90.5万立方米；排水防护工程完成5.96万方，涵洞完成60道，以及桥梁板根桥完成下部结构、峙北桥桩基浇筑完成，那明桥完成桩基16根，梁片完成预制15片，路面完成1500米。</t>
  </si>
  <si>
    <t>完成全部路基，路面完成25公里</t>
  </si>
  <si>
    <t>宁明县交通局</t>
  </si>
  <si>
    <t>宁明绕城路(322国道高岭交叉口经浦瓜村至寨密村跨派连河桥头段)道路工程</t>
  </si>
  <si>
    <t>2017-451422-48-01-035745</t>
  </si>
  <si>
    <t>城市主干路，路线全长约5.3公里，设计速度50公里/小时，道路红线宽度为50米</t>
  </si>
  <si>
    <t>1、路基土方开挖268000立方，
2、完成路基土石方回填386000立方；
3、完成沟槽土石方开挖195000立方；
4、完成沟槽土石方回填125000立方；
5、完成砼排水管道安装3350米；
6、完成HDPE污水管道安装2800米；
7、完成级配基层铺设79200平方；
8、完成水泥稳定碎石基层106000平方；
9、完成混凝土路面施工22100平方；
10、完成混凝土挡墙1700立方；
11、完成8cm沥青路面32800平方；
12、完成6cm沥青路面32800平方；
13、完成路缘石5500米；
14、完成平缘石5300米。</t>
  </si>
  <si>
    <t>完成全部路面的清表工作，完成路基3公里</t>
  </si>
  <si>
    <t>宁明县新能源电动车厂房项目</t>
  </si>
  <si>
    <t>2019-451422-50-01-010702</t>
  </si>
  <si>
    <t>总建筑面积为157679㎡，包含土建工程、绿化工程、装饰工程、给排水工程、电器工程以及室外工程、绿化工程、广场道路工程等内容</t>
  </si>
  <si>
    <t>1.外墙抹灰完成90%，屋面女儿墙抹灰完成，屋面楼梯间抹灰完成90%。
2.1#生产车间承台、地梁垫层浇筑，完成100%。
3.2#生产车间首层内架搭设，完成80%。
4.3#生产车间二层内架模板拆除完成，清理完成50%。
5.4#车间一层材料清理完成50%。
6.2#仓库首层柱、模板完成50%。
7.1号仓库承台承台、地梁垫层浇筑，完成100%。
8.围墙桩基完成93根。</t>
  </si>
  <si>
    <t>1#、2#生产车间，1#、2#仓库及附属用房主体完工，3#、4#生产车间完成装修；完成厂区所有道路及绿化施工</t>
  </si>
  <si>
    <t>宁明惠宁建设投资有限责任公司</t>
  </si>
  <si>
    <t>广西崇左市狮子头森林公园</t>
  </si>
  <si>
    <t>2018-451422-61-03-042075</t>
  </si>
  <si>
    <t>建设游客接待服务中心、停车场、弘德书院（左江地区历史名人馆）、弘德庙、海市蜃楼、醒狮阁等人文景点以及通往各景点的道路和安全设施</t>
  </si>
  <si>
    <t>已完成项目立项和可研批复、项目环境影响评估和批复、地质灾害影响评估和批复、不压覆矿产评估和批复、水土保持评估和批复、征占用林地行政许可、自治区人民政府项目建设用地批复等前期工作。1.县政府征地办公室已发布本项目第一期建设用地150亩招拍挂公告；2.第一期建设用地内第一批原有6座坟需搬迁，现有1户已搬迁2座、1户1座已办理迁坟协议，但仍有2户2座未办理迁坟协议；第二批发现有3座坟墓需搬迁，目前正在办理迁坟登报公告；3.已完成停车场硬底化铺设工程（1900平方米）。</t>
  </si>
  <si>
    <t>建设游客接待服务中心、中华百家姓文化园、采菊坪康养苑</t>
  </si>
  <si>
    <t>宁明爱店云天东盟物联港</t>
  </si>
  <si>
    <t>2016-451422-70-03-009963</t>
  </si>
  <si>
    <t>总建筑面积9.7万平方米，建设商务区、加工仓储区及配套设施</t>
  </si>
  <si>
    <t>消防设施设备已安装完成，冷库建设受企业称由于市场不景气原因延后建设，具体时间不定;目前正在做绿化种植。关于高低温冷库建设问题，经查看广西壮族自治区投资项目备案证明，该项目无高低温库建设内容。已申请年度工作目标调整，待调整结果。</t>
  </si>
  <si>
    <t>商务区、加工仓储区及配套设施全部完成</t>
  </si>
  <si>
    <t>广西云天中药城置业有限公司</t>
  </si>
  <si>
    <t>宁明县2018年-2020年棚户区改造安置一区项目</t>
  </si>
  <si>
    <t>2018-451422-70-01-022539</t>
  </si>
  <si>
    <t>该项目建设10栋楼，安置户数1088户，安置人数3482人，总建筑面积190569.53平米。建设内容包括各单位建筑工程、安装工程及室外相关配套工程等</t>
  </si>
  <si>
    <t>1#楼已完成：主体十六层施工80%
2#楼已完成：主体封顶，完成砌筑隔墙十至十二层
3#楼已完成：主体封顶、构造柱过梁浇筑。
4#楼已完成：主体十一层施工80%
6#楼已完成：地下建筑人防地下室负一层施工5#楼已完成：主体封顶，完成砌筑隔墙八至九层。
7#楼已完成：主体封顶，完成砌筑隔墙三至六层。
8#楼已完成：地下建筑基础施工10楼已完成：主体一层施工12#楼已完成：主体四层施工</t>
  </si>
  <si>
    <t>1#楼、2#楼、3#楼、5#楼、7#楼竣工验收。6#楼、8#楼、10#楼、12#楼主体验收。</t>
  </si>
  <si>
    <t>S562龙州至彬桥二级公路</t>
  </si>
  <si>
    <t>2016-451423-48-01-001889</t>
  </si>
  <si>
    <t>二级公路16.5449公里</t>
  </si>
  <si>
    <t>路基完成清表13公里，占比79%；挖土方7万方，占比26%；借石填方9万方，占比37.5%；涵洞408米，占比47%。</t>
  </si>
  <si>
    <t>完成路基挖方100%，路基填方完成100%，隧道工程完成85%，底稳层完成85%，水稳层完成75%，水泥砼路面完成55%</t>
  </si>
  <si>
    <t>龙州县交通运输局</t>
  </si>
  <si>
    <t>龙州岭南至上金二级公路</t>
  </si>
  <si>
    <t>2016-451423-48-01-001891</t>
  </si>
  <si>
    <t>二级公路13.649公里</t>
  </si>
  <si>
    <t>完成路基清表13公里，占比95%；挖方25万方，占挖方总量70％，利用石方9万方，占总比74％，借石填方10万方，占总比27％，圆管涵完成600米，占总比86％，盖板涵完成45米，占总比26％。</t>
  </si>
  <si>
    <t>完成交安部分，完成所有工程项目</t>
  </si>
  <si>
    <t>崇左低品位难处理铝土矿综合利用项目</t>
  </si>
  <si>
    <t>2018-451423-09-03-005758</t>
  </si>
  <si>
    <t>年产氧化铝200万吨（其中一期年产100万吨，二期年产100吨），新建氧化铝厂、赤泥堆场、洗矿厂、排泥库</t>
  </si>
  <si>
    <t>已取得科甲铝土矿勘探探矿权证，探转采前期工作已经开展，                               项目融资，区农行已完成信用评级，正在就贷款方案做调查报告，10亿贷款的分类和授信材料已上报崇左市农行和广西农行。配套项目，氧化铝厂区水塔迁建工程和施工用水工程已完成；氧化铝厂进厂道路主线已完成总工程量97%；天台山碳酸钙生产配套项目已完成勘探, 正在委托资质单位编写储量核实和开发利用方案；鑫石顺项目总平图正在委托开展单体设计；县城饮用水取水点迁移工程正在明确附属工程建设资金来源，准备开展招投标。厂区建设，厂区完成场平作业；氧化铝厂区和厂前区（除电厂及煤气站外）详勘数据和详勘报告已发送到设计单位；已完成厂前区主体建筑基础施工图纸设计，并完成招投标，厂前区基建基础已开挖。</t>
  </si>
  <si>
    <t>氧化铝厂主体建筑工程完工</t>
  </si>
  <si>
    <t>广西龙州新翔生态铝业有限公司</t>
  </si>
  <si>
    <t>国轩新能源年产3亿Ah（安培小时）新型锂动力电池生产线项目</t>
  </si>
  <si>
    <t>2019-451423-41-03-041413</t>
  </si>
  <si>
    <t>年产3亿Ah新型锂动力电池系列产品。主要建设生产车间、辅助车间、仓库等土建工程及道路、给排水、绿化、围墙、电力等附属工程</t>
  </si>
  <si>
    <t>已完成1#-6#厂房钢结构安装和地面硬化，1#厂房正在安装生产设备，厂区道路土方回填施工已完成。</t>
  </si>
  <si>
    <t>完成部分设备安装</t>
  </si>
  <si>
    <t>广西国轩新能源科技有限公司</t>
  </si>
  <si>
    <t>广西龙州北部湾现代农业银耳生产全产业链项目</t>
  </si>
  <si>
    <t>2018-451423-01-03-027650</t>
  </si>
  <si>
    <t>总建筑面积4.1万平方米，建设全工厂化银耳种植、全自动清洗生产线、热泵烘干系统、冻干系统、全自动充氮包装生产线、银耳清露生产等生产线，年产有机鲜银耳6000吨，年产银耳清露1亿瓶，年产速泡银耳羹汤和速食银耳羹汤罐头6000万盒（瓶），年产富硒银耳饮料12000万罐，年产银耳美容品80万盒，年产有机肥25000吨</t>
  </si>
  <si>
    <t>完成厂房改造装修和车间净化设备采购安装，完成银耳前处理自动生产线及银耳清露及银耳羹全自动罐装生产线1条，实现投产。自动包装车间及设备安装交付使用，包装材料生产车间已完成建设。</t>
  </si>
  <si>
    <t>完成银耳深加工（二期）项目20000平方米厂房扩建及8条银耳清露生产线采购安装</t>
  </si>
  <si>
    <t>广西龙州北部湾现代农业有限公司</t>
  </si>
  <si>
    <t>中越跨境经济合作区凭祥园区排水排污工程</t>
  </si>
  <si>
    <t>2017-451481-78-01-000437</t>
  </si>
  <si>
    <t>新建污水处理厂1座及配套管网22公里，近期处理规模为1.5万m3/d，远期处理规模为3.0万m3/d。新建雨水提升泵站2座；新建D1820×20雨水压力管道约1.0km；新建雨水调蓄池2座；新增四篦雨水口200座；排水渠清淤约1.4km</t>
  </si>
  <si>
    <t>业主自筹
银行贷款
专项补助</t>
  </si>
  <si>
    <t>项目已完成了立项批复、可研批复、环评批复；已完成压覆矿报告、地灾评估报告编制及评审；排污口论证报告已获得批复；污水处理厂征地工作已经完成；市政府已授权凭祥市住建局作为该项目PPP实施机构；已召开物有所值评价报告、财政承受能力论证报告和实施方案评审会，“两报告一方案”已获财政部门批复，实施方案已获市政府批复；已通过入自治区、国家PPP项目库审批，并于网上公布；已完成PPP招投标工作；已签订PPP合同，已开工建设</t>
  </si>
  <si>
    <t>完成污水处理厂主体工程</t>
  </si>
  <si>
    <t>凭祥市住房和城乡建设局</t>
  </si>
  <si>
    <t>凭祥市边境出口加工产业园一期工程</t>
  </si>
  <si>
    <t>2018-451481-47-01-039521</t>
  </si>
  <si>
    <t>主要建设4栋4层标准厂房、2栋9层宿舍楼等配套基础设施，总建筑面积约136851.22平方米</t>
  </si>
  <si>
    <t>（一）立项、可研、环评、用地预审、用地规划许可证、工程规划许可证、地勘、EPC工程总承包、监理招标等手续已完成。
（二）2号厂房主体已完成三层柱及四层梁板，施工一、二区正进行屋面层梁板模板安装及梁钢筋绑扎，施工三、四区正进行四层满堂架搭设。
（三）1号厂房施工一、三区正进行二层梁钢筋绑扎；施工二、四区正进行一层满堂架搭设。
（四）3号、4号厂房已完成土方平整，正进行复合地基处理。
（五）1号宿舍楼筏板基础开挖完成，部分筏板基础浇筑完成，部分筏板基础正在支模及钢筋绑扎。
（六）1.2公里入园道路清表完成800米，已开挖外运300米</t>
  </si>
  <si>
    <t>完成4栋厂房、1号职工宿舍</t>
  </si>
  <si>
    <t>凭祥市祥建发展有限责任公司</t>
  </si>
  <si>
    <t>凭祥市边民互市综合开发项目</t>
  </si>
  <si>
    <t>2017-451481-47-01-008898</t>
  </si>
  <si>
    <t>1.油隘边民互市点，建设联检业务楼、综合业务楼等，建筑面积13.35万平方米。
2.叫隘边民互市点，主要建设封闭围网、联检综合楼、货物监管中心等，建筑面积8.47万平方米</t>
  </si>
  <si>
    <t>专项资金
财政拨款
业主自筹
银行贷款</t>
  </si>
  <si>
    <t>油隘边民互市点：完成综合楼主体封顶；完成互市申报大厅主体封顶；完成河道整治二期工程270米箱涵建设，完成260米管涵敷设安装。
叫隘边民互市点1.完成320米箱涵施工地基回填处理：2.完成箱涵施工60%；3.完成微型消防站、冷库操作间、冷库冻库、H986基础</t>
  </si>
  <si>
    <t>油隘边民互市点：完成综合楼及申报大厅装修；完成冷库、仓库、操作间、H986、微型消防站、海关实验楼等主体；
叫隘边民互市点：完成综合楼、冷库操作间、冷库冻库等主体</t>
  </si>
  <si>
    <t>凭祥市城市建设投资有限责任公司</t>
  </si>
  <si>
    <t>凭祥友谊关景区创建国家5A级旅游景区建设项目</t>
  </si>
  <si>
    <t>2018-451481-47-01-044479</t>
  </si>
  <si>
    <t>总建筑面积20000平方米，主要建设友谊关历史陈列馆、大清国万人坟环境整治、祭祀广场、东盟风情街、冯子材胜利广场、游客中心、旅游厕所及停车场等</t>
  </si>
  <si>
    <t>银行贷款
专项资金
业主自筹</t>
  </si>
  <si>
    <t>1.友谊关历史陈列馆主体工程项目：已完成前期工作，9月26日开工建设；截止12月16日已完成总建筑工程量36.6％，完成投资约400万元；
2.护国忠烈园环境整治及文物本体维修工程：文物本体维修工程完成公开招投标工作，完成总工程量82%，祭祀平台项目完成公开招投标工作，主体工程开工，完成总工程量75%。
3.中国边贸第一街建设项目：已完成前期工作；已于2019年6月27日开工建设；截止2019年12月16日已完成项目总工程量49.7％，完成投资约3550万元；
4.胜利广场（桥梁工程）：已完成前期工作，2019年6月27日开工建设；截止12月16日已完成103根桩成桩；完成项目总工程量49%，完成投资约2950万元；
5.游客中心外立面改造及前广场建设项目：已完成前期工作；已于2019年9月26日开工建设；截止2019年12月16日已完成项目总工程量60％，完成投资约1800万元；
6.友谊关创5A景区南广场地下停车场项目（含3A旅游厕所建设）：已完成项目建议书并获得批复、地勘，完成可研报告编制，正在进行批复流程；正在进行初步设计和施工图设计</t>
  </si>
  <si>
    <t>完成友谊关历史陈列馆主体工程项目、护国忠烈园环境整治及文物本体维修工程、中国边贸第一街建设项目、胜利广场（桥梁工程）、游客中心外立面改造及前广场建设项目建设</t>
  </si>
  <si>
    <t>凭祥市文化旅游和体育广电局</t>
  </si>
  <si>
    <t>上石林产工业园木材系列加工项目</t>
  </si>
  <si>
    <t>2019-451481-02-01-020926</t>
  </si>
  <si>
    <t>项目主要建设木材加工厂房及配套设施，纵剪机11.8平方千米</t>
  </si>
  <si>
    <t>完成项目前期工作，完成土地指标报批工作。</t>
  </si>
  <si>
    <t>完成项目三通一平</t>
  </si>
  <si>
    <t>广西凭祥水果小镇工业发展投资建设有限公司</t>
  </si>
  <si>
    <t>凭祥市红木创意产业园</t>
  </si>
  <si>
    <t>2017-451481-20-01-008897</t>
  </si>
  <si>
    <t>年设计加工红木制品5000件 ，建设内容包括红木批发城、红木博物馆等基础设施</t>
  </si>
  <si>
    <t>1、完成1#、2#标准厂房主体结构施工，完成80%装饰装修，完成1楼装修。3#标准厂房主体结构施工。4#厂房完成1层楼面浇筑；
2、完成场区内道路路基施工，完成70%水稳层结构施工；
3、完成70%雨污水管网施工；
4、完成90%边坡支护工程；
5、完成90%场区内挡土墙建设</t>
  </si>
  <si>
    <t>一期工程竣工</t>
  </si>
  <si>
    <t>凭祥边境经济合作区坚果芒果系列加工项目</t>
  </si>
  <si>
    <t>2018-451481-13-01-022183</t>
  </si>
  <si>
    <t>建设内容包括新建冷库、办公楼、标准厂房、成品仓库、食品加工车间、坚果加工车间、芒果加工车间及厂区内相关配套服务设施等，总建筑面积约28.5万平方米</t>
  </si>
  <si>
    <t>27亩：已交付厂家使用
23亩：8#、9#厂房继续进行收尾工作。
69亩：1、D1#厂房A-F轴3层楼板钢筋模板完成验收。G-M轴2层楼板模板安装完成60%。
2、D2#厂房G-M轴夹层砌墙砖完成40%。A-F轴2内墙抹灰基本完成，外墙抹灰完成85%。
3、B1#厂房1-8轴屋面层楼板钢筋绑扎完成40%，9-16轴3层楼板钢筋模板完成验收。
4、B2#厂房地面浇筑垫层混凝土。</t>
  </si>
  <si>
    <t>完成4栋厂房建设</t>
  </si>
  <si>
    <t>中国东盟国际中药材·调味品产业城</t>
  </si>
  <si>
    <t>2019-451481-59-03-012899</t>
  </si>
  <si>
    <t>占地189.08亩，用于建设仓储物流及批发市场</t>
  </si>
  <si>
    <t>1.项目已完成备案；
2.已通过招拍挂方式竞买一期189亩土地，土地已备案；
3.项目场地已通水通电；
4.项目场地平整已经完成；
5.已完成地质勘察；
6.已完成设计编制；
7.正在开展地基夯实工作</t>
  </si>
  <si>
    <t>完成2栋厂房主体工程建设</t>
  </si>
  <si>
    <t>广西凭祥炳庆实业有限公司</t>
  </si>
  <si>
    <t>崇左市江州区蔗糖循环经济产业园给水工程项目</t>
  </si>
  <si>
    <t>2017-451402-78-01-020971</t>
  </si>
  <si>
    <t>建设供水量1.5 万吨/日自来水厂，铺设厂房配套供水管网21公里等配套工程</t>
  </si>
  <si>
    <t>完成取水泵房河道围堰，正在进行基础开挖</t>
  </si>
  <si>
    <t>完成取水泵房建设及部分配套管网</t>
  </si>
  <si>
    <t>崇左市兴合投资开发有限责任公司</t>
  </si>
  <si>
    <t>崇左市江州区人民医院外科楼建设项目</t>
  </si>
  <si>
    <t>2018-451402-83-01-024956</t>
  </si>
  <si>
    <t>新建一栋外科综合楼，总建筑面积 21852平方米</t>
  </si>
  <si>
    <t>目前已完成地下室负楼的模板施工，待进行混凝土灌注。主楼桩基已完成90%工程量。</t>
  </si>
  <si>
    <t>完成外科住院楼主体建设</t>
  </si>
  <si>
    <t>江州区卫生健康局</t>
  </si>
  <si>
    <t>广西整杆式甘蔗收获机产业（一期）项目</t>
  </si>
  <si>
    <t>2019-451402-35-03-017378</t>
  </si>
  <si>
    <t>总建筑面积为30000平方米，共分为4大功能区：生产车间，办公楼，成品库车间，零部件车间，竣工后可实现甘蔗收获机生产能力500台/年</t>
  </si>
  <si>
    <t>已有标准厂房生产车间内整条组装生产线及其他设备的安装、调试工作已完成，目前已有56台整装收获机下线；第一阶段的新员工招聘已完成；新建厂房90亩地块的地质勘察、工程设计工作已经完成，已完成厂房框架搭设50%进度。</t>
  </si>
  <si>
    <t>完成主体钢结构厂房建设，组装生产线</t>
  </si>
  <si>
    <t>广西国拓重机科技有限公司</t>
  </si>
  <si>
    <t>崇左中越边境经济合作区示范项目（一期）</t>
  </si>
  <si>
    <t>2017-451402-78-01-017395</t>
  </si>
  <si>
    <t>新建日处理1万吨污水处理厂1座，铺设管网20公里；道路总长20公里，包括滨江大道、环城南路、兴和大道、新德路、新工大道、华侨大道</t>
  </si>
  <si>
    <t>滨江大道正在进行路床调节，华侨大道南侧路幅正在进行水稳层铺设，其他道路正在清表。</t>
  </si>
  <si>
    <t>完成6条路网铺设和开工建设污水处理厂</t>
  </si>
  <si>
    <t>来宾市</t>
  </si>
  <si>
    <t>广西福斯派环保科技有限公司可降解植物纤维环保餐具建设项目</t>
  </si>
  <si>
    <t>2018-451309-22-03-009621</t>
  </si>
  <si>
    <t>新建植物纤维环保餐具生产线10条，年产植物纤维环保餐具3万吨</t>
  </si>
  <si>
    <t>业主自筹   
银行贷款</t>
  </si>
  <si>
    <t>项目一期生产车间已建设完成，并进行正常生产</t>
  </si>
  <si>
    <t>完成厂房建设面积48000平米，完成生产车间一车间4条生产线的建设工作、二车间4条生产线的建设工作</t>
  </si>
  <si>
    <t>广西福斯派环保科技有限公司</t>
  </si>
  <si>
    <t>来宾市人民政府</t>
  </si>
  <si>
    <t>来宾高新区科技产业园标准厂房项目</t>
  </si>
  <si>
    <t>2018-451308-39-01-030586</t>
  </si>
  <si>
    <t>建设标准厂房、科研实验楼、宿舍、食堂及相关配套设施，总建筑面积19.7万平方米</t>
  </si>
  <si>
    <t>1.完成一期项目立项、可研、水保、环评等前期审批工作。
2.1#厂房2层梁板完成100%，3层满堂架拆除，屋面层完成50%；2#厂房承台地梁基础开挖完成75%，桩头破除40%；3#厂房K-T交1-13轴搭设满堂架及外架搭设；4#厂房完成桩基施工等待检测；5#厂房载体桩基施工完成，桩机撤场</t>
  </si>
  <si>
    <t>一期1#~5#厂房建设竣工、总平施工完成80%（含室外道路、铺装、绿化、电气及给排水等）；二期6#、7#、9#、10#、26#、38#厂房完成9000平米</t>
  </si>
  <si>
    <t>广西来宾高新园区投资发展有限责任公司</t>
  </si>
  <si>
    <t>武宣县黔西工业园年产300万吨碳酸钙深加工项目</t>
  </si>
  <si>
    <t>2018-451323-12-01-023298</t>
  </si>
  <si>
    <t>建筑总面积51300平方米，年产300万吨碳酸钙深加工</t>
  </si>
  <si>
    <t>1.已完成规划选址、建议书、林地许可、水保等批复，已完成可研评审，正进行可研报批，项目用地调规方案已通过评审。
2.完成项目道路勘察及初步设计初稿，待上评审。
3.已进场施工</t>
  </si>
  <si>
    <t>主体工程建设</t>
  </si>
  <si>
    <t>武宣县工业投资有限责任公司</t>
  </si>
  <si>
    <t>来宾市兴宾区大湾镇西洋山建筑新型骨料项目</t>
  </si>
  <si>
    <t>2018-450000-10-03-008794</t>
  </si>
  <si>
    <t>建设生产厂区、加工区、转运仓库、4条生产线等配套设施，总建筑面积4976平方米</t>
  </si>
  <si>
    <t>生产加工区已完成签订《房屋及场地租赁合同》及移交工作（租用原兴宾区红河水泥厂）、出具规划红线图、场地清表及平整、总体方案设计及评审、环评批复、厂房设计、围墙设计等工作，水保及节能等前期工作编制已完成，待审查；地勘已完成，厂区已完成基础开挖，目前正在在做厂区基础建设；矿区已完成项目走界，矿权出让已摘牌；办公区住宿区正在进行装修</t>
  </si>
  <si>
    <t>完成厂房基础建设</t>
  </si>
  <si>
    <t>来宾市兴宾区日昌升新材料有限公司</t>
  </si>
  <si>
    <t>广西铭磊维生药业有限公司药品生产基地项目</t>
  </si>
  <si>
    <t>2018-451308-27-03-022128</t>
  </si>
  <si>
    <t>采取租赁标准化工业厂房，按照中国药品GMP要求和标准建设口服滴剂、软胶囊剂和吹灌封一体化（BFS）塑料安瓿注射剂、雾化吸入剂生产线，与企业研发生产检验实验室，及其他配套设施</t>
  </si>
  <si>
    <t>11#标准厂房建设完成，包括两条生产线、二楼实验室、二楼原辅料厂库及配套设施等；总平建设及道路硬化已完成；16#厂房开始进行外立面建设。</t>
  </si>
  <si>
    <t>完成厂房建设所需购地程序，启动雾化吸入剂生产线、冻干粉针生产线的前期准备工作</t>
  </si>
  <si>
    <t>广西铭磊维生药业有限公司</t>
  </si>
  <si>
    <t>象州县桂中森林工业城木材加工标准厂房建设项目（一期）</t>
  </si>
  <si>
    <t>2019-451322-05-03-002172）</t>
  </si>
  <si>
    <t>项目一期计划开发用地主要引进木地板基材，胶合板、高端家具基材加工为主的企业入园建设标准厂房，占地面积976亩，总建筑面积约50万平方米</t>
  </si>
  <si>
    <t>已签订投资协议，完成公司注册、备案、规划选址、用地预审、林地批复、环评审查批复、可研报告、节能报告、概念规划设计</t>
  </si>
  <si>
    <t>1.计划完成园区纵二路、纵三路、横一路建设；
2.完成园区展厅建设；
3.计划完成8家入园企业厂房建设；
4.计划完成山体公园建设</t>
  </si>
  <si>
    <t>来宾驰普投资开发有限公司</t>
  </si>
  <si>
    <t>广西大瑶山国家级自然保护区莲花山景区生态旅游项目及配套设施</t>
  </si>
  <si>
    <t>2018-451324-72-02-001994</t>
  </si>
  <si>
    <t>保护区内建设：生态宣教建设工程1处、改建山门1座、改建生态管理站200平米、改建宣教中心300平米、改建生态解说步道4000米、新建生态解说步道2000米、改扩建龙凤亭宣教点1500平米、新建金鸡报晓宣教点1000平米、道路交通设施、新建300立方米和1500立方米蓄水池各1座等给排水工程、供电通讯工程等。
保护区外建设：景区游客服务中心5000平方米、生态停车场130000平方米、游览步道1000米、登山步道3000米、玻璃桥200米、玻璃栈道300米、盘王庙3000平方米、办公生活区3000平方米、民俗商业生活坊、游览索道2条及索道站房、供水供电通讯系统、环保、排污、道路绿化等</t>
  </si>
  <si>
    <t>完成索道选址批复，项目备案证明、环评报告，完成自治区发改立项核准批复；河口片区详规评审已通过，已落实大瑶山地质公园涉及的审批问题，国家级自然保护区管理局已出具莲花山项目入口配套设施建设范围不涉及国家森林公园的证明材料，停车场用地方案已提交政府待核，正在完善项目施工许可证材料，办理项目施工许可证。电杆迁移工程正在施工，新建、改建登山步道工程</t>
  </si>
  <si>
    <t>游步道、索道、游客中心完成工程量30%；应急通道项目完成工程量30%；供电项目完成工程量80%；供水项目完成工程量30%；宣教点项目完成工程量20%</t>
  </si>
  <si>
    <t>金秀莲花山景区开发有限公司</t>
  </si>
  <si>
    <t>来宾市现代农业产业园澳洲坚果项目</t>
  </si>
  <si>
    <t>2017-451300-05-03-040312</t>
  </si>
  <si>
    <t>种植15500亩以上澳洲坚果，林下套种玉米8000亩、菠萝6000亩，适度放养肉鸡120万羽，建设配套路网和水利设施，以及设备购置。产品深加工工厂占地面积100亩，建设1000亩农旅结合核心区，建设约25公里的观光小火车</t>
  </si>
  <si>
    <t>1.已种植10500亩澳洲坚果，建设300亩育苗场，套种1000亩红薯和1100亩木薯。2.已修建1.2公里的碎石路、开挖4.5亩鱼塘。3.已创建县级农业示范区。4.已申报农业配套设施用地</t>
  </si>
  <si>
    <t>项目配套设施用房建设，园区内生产道路和观光路建设，安防工程及亮化工作建设，生产灌溉主管网建设，自治区级核心示范区建设，套种约3000亩木薯和200亩薯</t>
  </si>
  <si>
    <t>来宾市怡祥农业科技有限公司</t>
  </si>
  <si>
    <t>象州县铜资源环保再生利用项目</t>
  </si>
  <si>
    <t>2018-451322-42-03-002715</t>
  </si>
  <si>
    <t>建设年处理能力达49万吨的危险和固体处置及有色金属回收、再生资源综合利用；年产阳极铜10万吨，冰铜8287吨</t>
  </si>
  <si>
    <t>完成项目场地平整，正在进行原料贮存仓基础开挖、施工棚搭建</t>
  </si>
  <si>
    <t>完成办公楼、宿舍、原料贮存仓库、熔炼厂房及化验室、废水处理站、变电站公用工程、辅助及其他工程等50%的工程量</t>
  </si>
  <si>
    <t>广西飞南资源利用有限公司</t>
  </si>
  <si>
    <t>合山市春旭环保科技有限责任公司年产100万吨复合环保新型材料项目</t>
  </si>
  <si>
    <t>2017-451381-26-03-040354</t>
  </si>
  <si>
    <t>建设10条高活性氧化钙生产线和氢氧化钙深加工车间，年产100万吨复合环保新型材料</t>
  </si>
  <si>
    <t>已完成窑壁加工、窑基础平台硬化和斜桥加工、完成一个环保型石灰窑的安装及相关配套设施建设</t>
  </si>
  <si>
    <t>建设料罐、深加工车间，铺设水电管网；建设第二条生产线</t>
  </si>
  <si>
    <t>合山市春旭环保科技有限责任公司</t>
  </si>
  <si>
    <t>来宾市禧嘉达纸业供应链项目</t>
  </si>
  <si>
    <t>2019-451309-22-03-007704</t>
  </si>
  <si>
    <t>主要建设生产车间、办公区域、发货区及辅助用房，其中生产车间10650平方米，办公区域1600平方米，发货区500平方米，辅助用房1000平方米，厂房建设完工后，计划安装12条生产线，其中纸巾生产线8条、纸箱生产线4条</t>
  </si>
  <si>
    <t>项目目前已完成项目备案、规划选址、环评报告批复工作，主体工程建设正在开展</t>
  </si>
  <si>
    <t>广西禧嘉达纸业有限公司</t>
  </si>
  <si>
    <t>来宾港武宣港区龙从作业区一期工程</t>
  </si>
  <si>
    <t>2017-451323-48-02-007534</t>
  </si>
  <si>
    <t>新建6个3000吨级泊位</t>
  </si>
  <si>
    <t>银行贷款
业主自筹
申请上级补助资金</t>
  </si>
  <si>
    <t>1.港池疏浚及岩石炸礁已完成；
2.后方陆域土方开挖及回填完成100%；
3.冲孔灌注桩施工完成100%；
4.护岸工程完成60%；
5.码头上部结构（梁、柱、板）施工完成50%。</t>
  </si>
  <si>
    <t>来宾港武宣港区大仁作业区工程项目</t>
  </si>
  <si>
    <t>2019-451300-55-02-030</t>
  </si>
  <si>
    <t>建设4个3000T级散货出口泊位、1个3000T级多用途泊位，年吞吐量1200万吨</t>
  </si>
  <si>
    <t>码头ABCD四排桩检测完成、A排桩横向联系梁完成，BC排桩之间的纵向联系梁完成过半。ABCD桩立柱桩正在施工。排水系统入口工程完工、其他排水工作仍在继续。码头场地回填土石方工程正在进行中</t>
  </si>
  <si>
    <t>完成上部结构施工</t>
  </si>
  <si>
    <t>广西新东运矿业有限公司</t>
  </si>
  <si>
    <t>桂中治旱乐滩水库引水灌区二期工程</t>
  </si>
  <si>
    <t>2017-450000-76-01-000931</t>
  </si>
  <si>
    <t>工程建设内容包括南干渠、迁江分干渠、石陵分干渠等，设计灌溉面积74.11万亩，设计引水流量34.02立方米/秒，为农村及乡镇33.8万人的饮水提供源水</t>
  </si>
  <si>
    <t>2015-2020</t>
  </si>
  <si>
    <t>中央资金
地方配套
银行贷款</t>
  </si>
  <si>
    <t>累计完成隧洞开挖51550m，隧洞衬砌37835m，渡槽槽身9595m，渡槽槽墩1115座，明渠开挖124745m，明渠衬砌80110m，专项迁改263处</t>
  </si>
  <si>
    <t>完成隧洞衬砌1729m，明渠开挖41600m，衬砌40630m，渡槽槽身5530m，及其他零星工程</t>
  </si>
  <si>
    <t>桂中治旱乐滩水库引水灌区建设管理局</t>
  </si>
  <si>
    <t>桂中治旱乐滩水库引水灌区一期工程</t>
  </si>
  <si>
    <t>灌溉面积54.68万亩，设计引水流量70立方米/秒，供水人口92.23万人</t>
  </si>
  <si>
    <t>2011-2020</t>
  </si>
  <si>
    <t>1.1#-3#住宅楼主体结构、屋面、砌筑、抹灰、外墙抹腻子已完成，护栏、窗框安装、外墙涂料、幕墙安装已完成；2.5#商铺主体结构、屋面、砌筑、抹灰、外墙抹腻子已完成，消防、水电、幕墙安装完成；3.6#写字楼主体结构、屋面、砌筑、抹灰已完成，幕墙安装完成98%；  4.地下室砌筑已完成，抹灰已完成，综合管线安装已完成，顶板防水已完成、地下室地坪漆完成40%。室外配套设施完成25%。5.强电工程设备安装已完成，正在与供电部门沟通验收及停电接火的事。 6.供水工程完成90%。 7.燃气安装工程完成50%。</t>
  </si>
  <si>
    <t>完成隧洞开挖4439m,隧洞衬砌5056m，及其他附属零星工程</t>
  </si>
  <si>
    <t>广西武宣县县城饮用水供水工程</t>
  </si>
  <si>
    <t>2017-451323-76-01-001130</t>
  </si>
  <si>
    <t>新建高达水库枢纽工程，总库容为1079万立方米，引水工程输水管全长约31公里，日供水5万吨自来水厂，城区供水管网改造30.9公里</t>
  </si>
  <si>
    <t>中央、自治区、县自筹</t>
  </si>
  <si>
    <t>高达水库枢纽工程：1.施工合同已签订，目前已完成建设用地放线、清表、场地平整、施工道路修建，正在进行搅拌站建设、实验室建设、管理房基础开挖、导流洞开挖等工作，建设用地征地。2.目前已完成征地900亩。
高达水库事故备用输水管线工程：施工图、预算完成编制，施工预算财政初审。
城东水厂：已完成厂区征地、项目建议书批复、选址意见书、环评报告、可研批复、地质压覆矿、公路勘察、初设评审、用地预审、项目全过程咨询管理的招标、工程建设总承包（一期）招标。正在办理林业占用等手续，目前施工现场完成清表，土地平整、地质勘查、挡墙及围墙施工、一期项目完成占合同95%的工程量。正在进行二期（EPC）工程量清单、控制价编制工作</t>
  </si>
  <si>
    <t>高达水库：
1.上下游围堰完成60%。
3.溢洪道溢洪道混凝土施工完成15%。
4.左岸坝体填筑完成10%。
5.河床段坝基开挖完成40%。
6.输水管线施工完成10%。
城东水厂：
完成主体施工90%，开始总平及管网沟槽施工</t>
  </si>
  <si>
    <t>武宣县益丰农村建设发展投资有限公司</t>
  </si>
  <si>
    <t>广西中金岭南矿业有限责任公司盘龙铅锌矿6000吨每天采选扩产改造工程</t>
  </si>
  <si>
    <t>2017-450000-09-02-500968</t>
  </si>
  <si>
    <t>矿山采、选铅锌矿石生产能力从3000吨每天扩产至6000吨每天，服务年限为27年</t>
  </si>
  <si>
    <t>主井、副井、东回风井继续掘砌施工，主井掘进深度达325.7。目前正在调整开采区域，尽量避开因内涝排水泵站设计排水标高高于采矿地表作业面及大藤峡西帷幕压覆矿。二期外部接110kv用电正在组织施工</t>
  </si>
  <si>
    <t>完成主井、副井掘砌落底、东回风井落底</t>
  </si>
  <si>
    <t>广西中金岭南有限公司</t>
  </si>
  <si>
    <t>合山市新昊天钙业有限责任公司40万吨/年碳酸钙精深加工项目</t>
  </si>
  <si>
    <t>2017-451381-26-03-037006</t>
  </si>
  <si>
    <t>年产40万吨碳酸钙精深加工生产线</t>
  </si>
  <si>
    <t>完成矿山详勘报告、矿山开发利用方案、矿山地质环境保护与土地复垦方案。正在办理采矿权证、总平图盖住建局章、工业园区施工证。已完成地勘，正准备大幅度建设施工</t>
  </si>
  <si>
    <t>复工建设</t>
  </si>
  <si>
    <t>合山市新昊天钙业有限责任公司</t>
  </si>
  <si>
    <t>广西汇宾钙业科技有限公司碳酸钙项目</t>
  </si>
  <si>
    <t>2017-451302-30-03-014519</t>
  </si>
  <si>
    <t>年产20万吨沉淀碳酸  钙、20万吨湿法活性  钙、20万吨纳米级碳酸钙系列产品</t>
  </si>
  <si>
    <t>一期已投产。二期于2019年5月开工建设，目前4座新型环保立窑建设及部分设备已基本完成，正在进行厂房建设工作</t>
  </si>
  <si>
    <t>完成项目二期工程建设</t>
  </si>
  <si>
    <t>广西汇宾钙业科技有限公司</t>
  </si>
  <si>
    <t>广西新东运溶剂骨料碳酸钙开采加工一体化项目</t>
  </si>
  <si>
    <t>2017-451323-10-03-030481</t>
  </si>
  <si>
    <t>年产骨料900万吨、熔剂500万吨、碳酸钙100万吨</t>
  </si>
  <si>
    <t>1.内场道路浇筑完成900米；高压旋喷工程总长度增加3.8万米。
2.矿山道路左侧贯通。
3.办公楼5层封顶。开始内部装修。
4.安装机械基座开始浇筑； 开始安装机械设备</t>
  </si>
  <si>
    <t>完成厂房主体工程施工</t>
  </si>
  <si>
    <t>广西研砼建筑科技股份有限公司装配式建筑产业现代化项目</t>
  </si>
  <si>
    <t>2018-451302-47-03-017036</t>
  </si>
  <si>
    <t>年产20万立方pc构件，生产设施建筑面积7.9万平方米，堆场面积3.7万平方米</t>
  </si>
  <si>
    <t>项目已完成备案、红线图、环评、用地批复、总评及施工图设计、征地、水保批复、场地平整等工作；目前已进行基础开挖，一期已取得用地批复并于2019年9月19日摘牌</t>
  </si>
  <si>
    <t>完成办公楼、宿舍楼建设，厂房基础开挖</t>
  </si>
  <si>
    <t>广西研砼建筑科技股份有限公司</t>
  </si>
  <si>
    <t>象州县百丈风电场工程</t>
  </si>
  <si>
    <t>2017-451322-44-02-021247</t>
  </si>
  <si>
    <t>总装机容量15万千瓦</t>
  </si>
  <si>
    <t>一期，完成3号、10号风机塔础浇筑，完成升压站场地平整，升压站综合楼主体封顶，装修完成50﹪；附属楼基础和事故油池基础完成混凝土浇筑，已完成35基塔杆基础混凝土浇筑，进站道路一线、二线已贯通；二期，正在办理林地批复</t>
  </si>
  <si>
    <t>一期、二期全部风机并网发电</t>
  </si>
  <si>
    <t>中国航空工业新能源有限公司</t>
  </si>
  <si>
    <t>来宾市象州物流产业园建设项目</t>
  </si>
  <si>
    <t>2017-451322-59-03-022389</t>
  </si>
  <si>
    <t>建设二手车交易市场4.5万平方米、汽车4s店1.5万平方米、仓储物流2万平方米、商业配套0.9万平方米、办公用房2万平方米、机动车科目三驾考道路约2万平方米等，总建筑面积12.6平方米</t>
  </si>
  <si>
    <t>完成项目备案、环评批复、林地占用、用地指标批复,基本完成土方开挖，正在进行科目三道路硬化。</t>
  </si>
  <si>
    <t>计划完成部分4S店主体70%建设</t>
  </si>
  <si>
    <t>象州国鸿物流有限责任公司</t>
  </si>
  <si>
    <t>合山市灵岩湖生态民俗文化景区项目</t>
  </si>
  <si>
    <t>2019-451381-47-03-027970</t>
  </si>
  <si>
    <t>建设壮乡特色农耕文  化、禅修、商务交流、商业贸易设施等，总建筑面积23.34万平方米</t>
  </si>
  <si>
    <t>山门完成封顶、方丈楼完成内墙刮腻子一二层贴地砖；僧寮房完成内墙刮腻子，一二层贴地砖；朝山会馆1#楼2、3、4栋完成内墙刮腻子，一二层贴地砖；2#楼5、6栋完成内墙刮腻子，一二层贴地砖；朝山会馆7#、8#楼完成内墙刮腻子，一二层贴地砖；灵岩寺F区佛宝阁1#楼完成内外墙刮腻子，一二层贴地砖，2#楼完成内墙刮腻子，一二层贴地砖，3#楼完成内墙刮腻子，一二层贴地砖；（寺庙方各在建房建项目均完成外墙装饰工程，在施工中室内装饰工程）。配套道路及桥梁部分：已完成建设，有待下一步竣工验收。III标段道路路面完成全段级配碎石铺设，给水管安装至标尾</t>
  </si>
  <si>
    <t>合山市建合城市开发投资有限责任公司</t>
  </si>
  <si>
    <t>世界瑶都文化旅游项目（一期）</t>
  </si>
  <si>
    <t>2017-451324-78-03-015757</t>
  </si>
  <si>
    <t>建设瑶族文化广场、文化长廊、科技文化交流中心、科技园、瑶族博物馆、瑶族文化艺术推广中心、盘王大殿、实习基地等，总建筑面积16.9万平方米</t>
  </si>
  <si>
    <t>1.完成项目备案、选址、用地预审、环评、地灾、林业报批、水土保持批复等前期工作，已拿到一期280亩土地证；2.完成一期280亩清表工作；3.正在进行一期中轴线及瑶王大殿的各个单体建筑物规划设计工作，对项目总平设计进行初审及修改工作</t>
  </si>
  <si>
    <t>广西师范学院师园学院</t>
  </si>
  <si>
    <t>广西华纳新材料科技有限公司碳酸钙项目</t>
  </si>
  <si>
    <t>2017-451381-30-03-028589</t>
  </si>
  <si>
    <t>项目新建1条年产4万吨纳米钙生产线、2条年产5万吨轻质碳酸钙生产线</t>
  </si>
  <si>
    <t>已完成场地平整工程，围墙已完成40%，排水沟已完成50%，道路硬化已完成90%。已取得红河石场采矿权证</t>
  </si>
  <si>
    <t>建设第一条纳米碳酸钙生产线、完成废水处理站建设、扩大厂房建设、技改1号石灰窑、搬建小花园</t>
  </si>
  <si>
    <t>广西华纳新材料科技有限公司</t>
  </si>
  <si>
    <t>贺州市</t>
  </si>
  <si>
    <t>G355国道联盟至信都段公路</t>
  </si>
  <si>
    <t>2017-451102-54-01-017329</t>
  </si>
  <si>
    <t>总长12.719公里，路宽23.5米，按一级公路标准建设。</t>
  </si>
  <si>
    <t>清表工作完成30%，大桥筑岛围堰工作完成50%。</t>
  </si>
  <si>
    <t>道路水稳层完成30%，大桥桥墩完成。</t>
  </si>
  <si>
    <t>广西贺州市正业发展有限公司</t>
  </si>
  <si>
    <t>贺州市人民政府</t>
  </si>
  <si>
    <t>贺州市联盟至铺门公路</t>
  </si>
  <si>
    <t>2017-451102-54-01-010847</t>
  </si>
  <si>
    <t>一级公路12.4km</t>
  </si>
  <si>
    <t>完成90%路基工程施工，桥涵工程60%，道路水稳施工。</t>
  </si>
  <si>
    <t>路基、水稳施工全部完成</t>
  </si>
  <si>
    <t>连山至贺州高速公路（广西段）</t>
  </si>
  <si>
    <t>2018-451102-54-02-009201</t>
  </si>
  <si>
    <t>新建高速公路47.477公里，设计行车时速度100公里，路基宽度26米，同步建设南乡一级路连接线5.99公里。</t>
  </si>
  <si>
    <t>完成总工程量5%</t>
  </si>
  <si>
    <t>完成工程10%、完成跨大宁河特大桥工程桩基施工，完成隧道工程10%</t>
  </si>
  <si>
    <t>江苏中南集团有限公司</t>
  </si>
  <si>
    <t>G538富川至钟山公路</t>
  </si>
  <si>
    <t xml:space="preserve">2017-451100-54-01-010861 </t>
  </si>
  <si>
    <t>一级公路，全长13.8公里，路基宽度24.5米，设计时速80公里每小时；新建二级公路29.5公里，路基宽度12米，设计时速60公里。</t>
  </si>
  <si>
    <t>完成富川段工程量95%，完成钟山段路面工程</t>
  </si>
  <si>
    <t>完成全线无征拆问题路段施工。</t>
  </si>
  <si>
    <t>富川县交通局
钟山县交通局</t>
  </si>
  <si>
    <t>钟山县绕城快速环道工程</t>
  </si>
  <si>
    <t>2016-451122-54-01-011430</t>
  </si>
  <si>
    <t>新建东段、西段两条道路，桥梁两座，线路总长12.3千米，路基宽20.5-30米</t>
  </si>
  <si>
    <t>西环路全线贯通，东环路完成路基，进入路面施工。</t>
  </si>
  <si>
    <t>基本完成路面施工。</t>
  </si>
  <si>
    <t>钟山盛泽公司</t>
  </si>
  <si>
    <t>富川县环城西路道路工程</t>
  </si>
  <si>
    <t>2018-451123-78-01-016307</t>
  </si>
  <si>
    <t>改扩建道路长3350米，红线宽度40米，设计速度60km/h。主要建设内容为道路工程、桥梁工程、给排水工程、交通工程、人行道改造工程、绿化工程及照明工程。</t>
  </si>
  <si>
    <t>完成雨、污水、倒虹吸所有工程，完成右幅水泥稳定碎石、混凝土路面，完成左幅级配碎石</t>
  </si>
  <si>
    <t>主体路面基本完工</t>
  </si>
  <si>
    <t>富川瑶族自治县住房和城乡建设局</t>
  </si>
  <si>
    <t>贺州市信都至扶隆公路</t>
  </si>
  <si>
    <t>2018-451102-48-01-034566</t>
  </si>
  <si>
    <t>一级公路26.87km。</t>
  </si>
  <si>
    <t>支线工程路基工程完成100%，涵洞工程完成100%，排水工程完成99.8%，级配垫层完成12%，占总造价的68%，主线开始进场施工。</t>
  </si>
  <si>
    <t>延长线标段完成沥青铺设，主线标段开展路基工程施工，K10+330马滩大桥桥墩施工。</t>
  </si>
  <si>
    <t>广西麦岭（湘桂界）至贺州高速公路(贺州支线)</t>
  </si>
  <si>
    <t>2018-451100-54-02-011901</t>
  </si>
  <si>
    <t>路线全长49.188公里，按双向四车道高速公路标准建设，设计时速100公里/小时，设置望高、西湾、姑婆山3个匝道收费站，望高停车区1处</t>
  </si>
  <si>
    <t>完成规划选址意见书、工可评审、环评、用地预审已经批复。
工程进度：前10公里完成全部路基工程和路面水稳层。</t>
  </si>
  <si>
    <t>前10公里的路基完成100%、桥涵完成100%、路面完成100%、边坡完成100%</t>
  </si>
  <si>
    <t>贺州市正赢富钟高速公路有限公司</t>
  </si>
  <si>
    <t>贺州(贺街)至富川一级公路</t>
  </si>
  <si>
    <t>2018-451102-48-01-043210</t>
  </si>
  <si>
    <t>一级公路104.9公里，路基宽24.5米,设计速度80公里/小时；一期工程为主线平桂至望高段，望高至富川段两条支线;二期工程为北环路、贺街至东出口、贺街至莲塘。</t>
  </si>
  <si>
    <t>1.北环路段：①资金缺口24439.49536万元（含变更签证），其中建安费缺口23781.08万元（含变更签证）。项目建设资金无法落实，目前除隧道工程维持施工外，其他工程已处于停工状态。②项目土地供地划拨费用未能落实，影响项目供地手续办理，同时，影响工程施工许可证手续的办理。③  北环路里宁村路段与黄田大道段顺接方案未确定。
2.贺街至莲塘段：①资金问题：项目建设补助资金未到位。公路部分拟按园区道路350万/公里申请补助资金。项目中贺街大桥建设补助资金已提交申请，需待窗口期上报后才能进行行政审批。 ②征地问题：需征地555亩，已征地373亩，还有182亩未征。房屋已拆除8间。已迁坟57座，剩余2座。剩余未征土地面积为现有宅基地。</t>
  </si>
  <si>
    <t>1.北环路、贺街至莲塘完成无征拆路段施工；2.富川段完成交工验收。</t>
  </si>
  <si>
    <t>贺州市交投集团
八步区人民政府
平桂区人民政府
富川瑶族自治县人民政府</t>
  </si>
  <si>
    <t>粤桂县域经济产业合作示范区现代服务业集聚区路网工程</t>
  </si>
  <si>
    <t>2017-451102-48-01-008691</t>
  </si>
  <si>
    <t>新建9条城市道路，总长10.8公里，路基宽20-40米。</t>
  </si>
  <si>
    <t>正在进行道路路基、排水工程，路床等工程施工。</t>
  </si>
  <si>
    <t>路基工程完成50%，路面水稳层完成30%。</t>
  </si>
  <si>
    <t>城北经葛坡至福利二级公路</t>
  </si>
  <si>
    <t>2017-451123-48-01-026108</t>
  </si>
  <si>
    <t>二级公路，全长20.5公里，设计时速60公里∕小时，路基宽度为12米</t>
  </si>
  <si>
    <t>业主自筹          银行贷款             上级补助</t>
  </si>
  <si>
    <t>路基清表完成100％、路基换填完成100％、路基完成30％、涵洞完成80％、桥梁下构基础全部完成。</t>
  </si>
  <si>
    <t>基本完成路面硬化</t>
  </si>
  <si>
    <t>富川瑶族自治县交通运输局</t>
  </si>
  <si>
    <t>广西黄姚镇景区连接道路（省道S327大风坳隧道口至潮江段）扩建项目</t>
  </si>
  <si>
    <t>2017-451121-48-01-028438</t>
  </si>
  <si>
    <t xml:space="preserve">    道路总长20457.552米，红线宽24米，桥梁7座，共长：498.664米；16道钢筋混凝土盖板暗涵，计长 494m，88 道钢筋混凝土圆管涵，计长 2653m。主要建设内容包括道路工程、桥梁工程、电气工程、绿化工程及相关配套基础设施建设等。</t>
  </si>
  <si>
    <t>2019-2021年</t>
  </si>
  <si>
    <t>完成路基土石方挖方527843m³，路基土石方填方436632m³；完成级配碎石底垫层2200米，完成水稳层半幅1000米；完成混凝土挡土墙804.9米；完成浆砌片石挡土墙354.3米；完成浆砌片石排水沟7615米；完成截水沟830米；完成浆砌片石护坡600㎡；</t>
  </si>
  <si>
    <t xml:space="preserve">    完成路基土石方工程98%，路基防护工程85%，桥梁涵洞工程80%,道路路基路面95%，道路面层80%,绿化75%。</t>
  </si>
  <si>
    <t>广西黄姚恒达投资发展有限公司</t>
  </si>
  <si>
    <t>广西黄姚古镇旅游文化产业区（黄姚镇）新区路网项目</t>
  </si>
  <si>
    <t>2016-451121-48-01-004936</t>
  </si>
  <si>
    <t xml:space="preserve">    新建道路16条，总长19081米，其中，黄姚大道总长3444米，红线宽30米；黄姚北路总长2728米，红线宽24米；予倩路总长500米，红线宽24米；黄姚西路总长1771米，红线宽24米；隔江东路总长1569米，红线宽度24米；黄姚中路总长850米，红线宽24米；黄姚南路总长2394米，红线宽24米。</t>
  </si>
  <si>
    <t xml:space="preserve">一标：黄姚北路：道路路基土石方完成85%，排水工程共6100米已完成4500米，涵洞共3座完成2座，完成级配碎石层1000米
黄姚西路：道路路基土石方工程完成100%，排水工程共3623米已完成950米。涵洞共1座完成1座，毛石挡土墙550米。
</t>
  </si>
  <si>
    <t xml:space="preserve">    完成路基土石方工程98%，路基防护工程85%，完成雨污管道98%，桥梁涵洞工程90%,道路路基路面95%，道路面层80%,绿化75%，亮化工程70%。</t>
  </si>
  <si>
    <t>广西黄姚荣达旅游建设投资有限公司</t>
  </si>
  <si>
    <t>S201昭平潮江至木格公路一期工程（潮江至三合段）</t>
  </si>
  <si>
    <t>2017-451121-48-01-025121</t>
  </si>
  <si>
    <t>改扩建二级公路39.5公里，路基路面宽8.5米。</t>
  </si>
  <si>
    <t>预计年底完成富罗段至三合段全部拆迁工作，并完成富罗至三合段全部挡墙施工、土方开挖、路基填筑、涵洞工程、桥梁桩基工程。</t>
  </si>
  <si>
    <t>完成富罗至三合段路基工程，启动潮江至富罗段施工工作，年内完成路基工程30%。</t>
  </si>
  <si>
    <t xml:space="preserve">广西贺州市港达投资发展有限公司
</t>
  </si>
  <si>
    <t>马江港口产业园马江作业区基础设施项目建设工程</t>
  </si>
  <si>
    <t>2017-451121-48-02-021936</t>
  </si>
  <si>
    <t>建设贺州港马江作业区18个500吨级泊位（其中，码头水工靠泊能力1000吨级），配套建设进港一级公路、堆场、仓库、港口配套等设施。</t>
  </si>
  <si>
    <t>2019—2020年</t>
  </si>
  <si>
    <t>预计年底完成3#-6#泊位水工水下工程、港池疏浚及陆域堆场建设。</t>
  </si>
  <si>
    <t>3#-6#泊位工程交工验收，年内完成进港一级路公里路基工程80%。</t>
  </si>
  <si>
    <t>广西贺州市港达投资发展有限公司</t>
  </si>
  <si>
    <t>贺州市八步区莲桂林产品精深加工产业园一期路网工程</t>
  </si>
  <si>
    <t>2017-451102-78-01-008548</t>
  </si>
  <si>
    <t>项目规模按园区道路标准建设道路6条，总长约6648.884米，其中莲桂大道（东段）长1065.27米，道路红线宽40米；规划横四路长517.36米，道路红线宽24米；规划横五路长512.87米，道路红线宽20米；规划横六路长869.78米，道路红线宽24米；规划纵三路（一期）长1685.42米，道路红线宽30米；；规划纵四路（一期）长1763.3米，道路红线宽24米；主要建设道路工程、给排水工程、照明工程、绿化工程、场地平整等工程。</t>
  </si>
  <si>
    <t>混凝土路面完成1.3千米；雨污管铺设两条约4200米；路床平整约2.2公里。</t>
  </si>
  <si>
    <t>完成莲桂园区一期路网工程2公里的路面硬化</t>
  </si>
  <si>
    <t>贺州莲桂商贸物流产业园发展有限公司</t>
  </si>
  <si>
    <t>贺州市八步区古柏生态科技园基础设施建设项目</t>
  </si>
  <si>
    <t>2019-451102-72-01-032169</t>
  </si>
  <si>
    <t>项目建设规模为按市政道路设计标准建设道路9条，总长7369.02米，其中发展大道道路等级为主干路，路长776.440米，红线宽40米；东鹿大道道路等级为快速路，路长700.658米，红线宽40米；规划横一路道路等级为支路，路长1138.622米，红线宽24米；规划横二路道路等级为次干路，路长1336.208米，红线宽30米；规划横三路道路等级为支路，路长202.689米，红线宽18米；规划纵一路道路等级为支路，路长373.917米，红线宽24米；规划纵二路道路等级为支路，路长767.151米，红线宽24米；古柏路道路等级为支路，路长844.162米，红线宽24米；美仪路道路等级为支路，路长1229.173米，红线宽18米；主要建设内容为道路工程、给排水工程、照明工程、交通工程、绿化工程及场地平整等工程。</t>
  </si>
  <si>
    <t>已完成一期路网施工。二期路网完成混凝土浇筑5000米。</t>
  </si>
  <si>
    <t>完成二期路网竣工</t>
  </si>
  <si>
    <t>贺州现代产业园发展有限公司</t>
  </si>
  <si>
    <t>贺州市八步区文化旅游新城项目首期（第二期）市政基础配套设施项目</t>
  </si>
  <si>
    <t>2018-451102-78-01-035561</t>
  </si>
  <si>
    <t>项目建设规模为含兴业路（太白中路至鞍山东路段）、鞍山东路（兴业路至达美北路段）、美仪西路（兴业路至达美北路段）、太华路（太白中路至鞍山东路段）和太学路（美仪西路至鞍山东路段）5条道路工程，设计道路路线全长约为3158.083m，工程实际实施范围长度2730.317m。主要建设内容为道路工程、交通工程、给水工程、排水工程（雨水及污水工程）、照明工程、强弱电管沟预埋工程、绿化工程。</t>
  </si>
  <si>
    <t>1.完成路床平整3公里；2.完成雨污水管10公里；3.砌筑各类水井150座</t>
  </si>
  <si>
    <t>1.完成沥青路面铺设3500平方米；                                      2.计划完成人行道铺设15000平方米；                                3.计划完成路灯安装约80座；                         4.计划完成树木移植约150棵。</t>
  </si>
  <si>
    <t>贺州电子科技生态产业园路网工程一期</t>
  </si>
  <si>
    <t>2018-451119-48-01-009462</t>
  </si>
  <si>
    <t>市政道路，共5条路，总长36.2公里，其中快环西路11.6公里、科技大道8.3公里、纵二路4.4公里、滨江西路8.1公  里、八达西路延长线3.8公里。</t>
  </si>
  <si>
    <t>2017年-2023年</t>
  </si>
  <si>
    <t>上级补助                                                 
银行贷款                                                         
业主自筹</t>
  </si>
  <si>
    <t>1、快环西路项目一标段完成至总工程量10%；二标段K5+050至K6+380段清表已完成；三标段K11+000至K11+800段路基清淤换填已完成；                                                                                                                                        
2、科技大道：科技大道中段已完成至总工程量的70%；科技大道南段已完成至总工程量的15%；
3、纵二路中段已建成，正在开展竣工验收工作，整理项目审计材料；纵二路南段完成至总工程量的80%；纵二路北段完成至总工程量的50%；纵二路南段延长线项目招标工作已完成，施工单位已进场。
4、滨江西路：已完成选址、备案，正在开展方案设计工作；
5、八达西路延长线：正在开展项目可研报告编制工作。</t>
  </si>
  <si>
    <t>完成部分道路建设。</t>
  </si>
  <si>
    <t>广西贺州天贺投资有限责任公司</t>
  </si>
  <si>
    <t>贺州生态产业园区东岸路网（横线和纵线）基础设施项目</t>
  </si>
  <si>
    <t>2016-451119-78-01-010862</t>
  </si>
  <si>
    <t>新建市政道路11条，道路红线宽24-36米，总长15318米。</t>
  </si>
  <si>
    <t>2019年-2024年</t>
  </si>
  <si>
    <t>1.已完成项目立项、选址意见书、可研、用地预审、林地批复、用地规划许可证、工程规划许可证、方案设计批复；
2.三加路施工图审查已完成，财评工作已完成，正在开展用地报批工作；
3.文化公园西路、新华西路施工单位已进场，正在进行路基施工；
4.公保路一期已完成至总工程量的90%；二期已完成至总工程量的5%。</t>
  </si>
  <si>
    <t>贺州生态产业园区西岸路网基础设施项目</t>
  </si>
  <si>
    <t>2016-451119-54-01-010385</t>
  </si>
  <si>
    <t>新建市政道路14条，道路红线宽14-30米，总长22257米；凤凰山大桥742米。</t>
  </si>
  <si>
    <t>1.项目已完成立项、选址、用地预审、可研批复、林地批复等前期工作；
2.其中民丰路、民田路已完成EPC招标工作，民丰路已完成至工程量的17%，民田路完成至总工程量4%；
3.创业路已完成施工招标，正在开展监理招标。</t>
  </si>
  <si>
    <t>贺州市东融广场（原贺州火车站综合交通枢纽及配套基础设施建设项目）</t>
  </si>
  <si>
    <t xml:space="preserve"> 2016-451119-47-01-003119</t>
  </si>
  <si>
    <t>建设土建工程、广场地块平整及相关配套设施建设等；总建筑面积13.6万平方米。</t>
  </si>
  <si>
    <t>上级补助
银行贷款
业主自筹</t>
  </si>
  <si>
    <t>成开挖面积约12.5万平方米，完成应开挖面积的91.2%。完成主体结构4.6万平方米，广场铺装及绿化3万平方米。计划年底完成主体结构6.9万平方米，广场铺装及绿化5万平方米。</t>
  </si>
  <si>
    <t>主体工程完成80%。</t>
  </si>
  <si>
    <t>贺州市生态新城开发有限公司</t>
  </si>
  <si>
    <t>贺州市金泰湖水生态综合治理工程(一期）</t>
  </si>
  <si>
    <t>2017-451119-76-01-009857</t>
  </si>
  <si>
    <t>新建金泰湖一座、金泰湖护岸2.6公里，整治育才河全长1.8公里，新建育才河液压升降坝一座。</t>
  </si>
  <si>
    <t>已完成开挖面积约180亩，占总开挖面积60%。育才河总长1840.6米，已开挖1500米；绿化种植完成10000平方米。</t>
  </si>
  <si>
    <t>完成工程量80%</t>
  </si>
  <si>
    <t>贺州市宏海建设开发有限公司</t>
  </si>
  <si>
    <t>贺州市城东片区城市品质提升改造项目</t>
  </si>
  <si>
    <t>2019-451102-48-01-002863</t>
  </si>
  <si>
    <t>1.对城东片区12条市政道路白改黑及人行道品质提升，改造总面积为444470㎡，人行道铺装改造面积为98674㎡。改造总路长19880m，红线宽20-60m。其中桃源路长1406m，红线宽40m；鞍山东路长2013m，红线宽40m；大兴路长1865m，红线宽26m；平安东路长2249m，红线宽30m；江北中路长2538m，红线宽30m；滨泰二路长1496m，红线宽30m；南苑路长1074m，红线宽24m；灵凤路长1388m，红线宽20m；乐业路长1490m，红线宽20m；滨泰一路长1175m，红线宽20m；松木岭路长1341m，路红线宽20m；太白西路长1845m，红线宽60m。
2.对城东片区12条道路（桂粤湘大道、桃源路、鞍山东路、大兴路、平安东路、江北中路、滨泰二路、南苑路、灵凤路、乐业路、滨泰一路、松木岭路）绿化景观品质提升，绿化面积(含人行道铺装)128226㎡。
3.对桃源渠排洪河淤泥疏通及河道疏浚，并对河岸进行改造，清淤面积为29015㎡，河岸绿化改造面积39461㎡。
4.桂粤湘大道改造品质提升，桂粤湘大道与江北中路互通道路面积4000㎡。
5.配套灯光亮化工程，其中包括桂粤湘大道、鞍山东路、太白西路三条市政道路。主要建设内容包括路面工程、人行道工程、给排水井盖及雨水口处理工程，绿化工程、标线工程、灯光亮化工程、河道疏通及河岸绿化工程。</t>
  </si>
  <si>
    <t>2019-
2021</t>
  </si>
  <si>
    <t>江北中路已完成第七分区右幅300m景观改造，正在进行第八分区右幅景观改造；其余道路正在进行前期工作。2019年累计完成投资350.3万元，完成总投资额的1.7%。</t>
  </si>
  <si>
    <t>完成6条道路改造任务。</t>
  </si>
  <si>
    <t>贺州市城市建设投资开发有限公司</t>
  </si>
  <si>
    <t>贺州市路花水库工程（贺州市备用水源）</t>
  </si>
  <si>
    <t>2017-450000-76-01-000919</t>
  </si>
  <si>
    <t>水库总库容为1297万立方米，最大坝高67米。最大供水规模为10立方米每日，电站装机容量2000kW；主要建筑物为大坝挡水及泄水建筑物、大坝取水口及放水钢管、1#隧洞进口放水塔、1#、2#输水隧洞、电站引水压力钢管及输水管线等。</t>
  </si>
  <si>
    <t>中央资金及银行贷款</t>
  </si>
  <si>
    <t>Ⅰ标：大坝浇筑至427.1高程，累计完成产值5800万元，占合同金额9192.5的69.09%。。
II标：1.1#压力输水隧洞施工支洞累计进尺310m，完成100%；2.1#洞设计长度2783m，累计完成2204m，剩余579m；3.1#压力输水隧洞放水竖井EL401～EL436.7开挖完成，锁口墙混凝土浇筑完成；4.2#洞设计长度3840m，累计完成2388m，剩余1452m；5.杨梅冲电站主厂房EL229～EL237混凝土浇筑完成；6.杨梅冲电站进场道路（970m）路基开挖完成。7.累计完产值2533.5万元，占合同金额5410.8万的46.8%。
Ⅲ标：完成管道安装650m，完成产值150万元。
复建公路标完成：1.路基及防护工程：土石方施工完成9000m³,累计完成812900m³；边坡防护锚杆挂网喷砼完成800m²，累计完成30150m²。2.桥涵工程：3#桥墩安装第3级墩柱钢筋安装；4#墩第二级墩柱钢筋模板安装施工。十八水中桥2号墩盖梁砼浇筑，十八水中桥箱梁预制完成2片，累计完成产值6185万元，累计完成占合同金额9139.5万元的67.7%
。</t>
  </si>
  <si>
    <t>基本完成项目建设</t>
  </si>
  <si>
    <t>贺州市龟石水库至望高段东干渠水源保护工程</t>
  </si>
  <si>
    <t>2017-451100-76-01-015690</t>
  </si>
  <si>
    <t>从龟石水库至望高前池段东干渠沿线铺设输水管道，近期输水规模为20.5万吨/天，远期为35万吨/天。新建输水管道长为21公里（双管平行铺设）。</t>
  </si>
  <si>
    <t>全线21公里分5个施工面施工，具体完成工程进度如下：1.第一施工区：完成坝首分配池施工，DN1600及DN1200阀门安装，DN1200压力输水钢管混凝土包管，龟石电站明管段Ⅳ型镇墩，电站道路恢复55米及管道安装340米；完成两次跨富江段管道安装及砼包管410米；完成西干渠护坡锚杆钻孔及注浆；完成沟槽开挖3650米，管道安装3650米及回填2500米。
2.第二施工区：完成沟槽开挖5000米，管道安装5000米及回填400米，阀门井完成4个，完成跨东干渠顶管28米。
3. 第三施工区：完成管沟开挖3600米、管道安装3600米及回填3000米，阀门井完成4个。
4.第四施工区:完成施工便道修筑500米，完成管沟开挖600米、管道安装600米。
5. 第五施工区：完成沟槽开挖1800米，管道安装1430米及回填1000米，旺高支管沟槽开挖600米等工作。</t>
  </si>
  <si>
    <t>完成全线21公里管道安装及回填，完工验收投产运行供水。</t>
  </si>
  <si>
    <t>贺州市正源水务有限公司</t>
  </si>
  <si>
    <t>贺州华润循环新城（一期）基础设施工程</t>
  </si>
  <si>
    <t>2017-451123-78-01-032775</t>
  </si>
  <si>
    <t>城市道路，总长16979米，包括工业大道A段、工业大道B段、横B路、横D路、井山大道、大深坝路、横C路等18条道路，路基红线宽14—40米</t>
  </si>
  <si>
    <t>工业大道A段、工业大道B段、大深坝路A段完成；纵C路水稳层完成。横A路雨水管完成100%，污水管完成85%；横B路顶管工作井接收井施工；3-1区域土方平整完成10万方</t>
  </si>
  <si>
    <t>横A路、横B路、纵C路竣工验收使用。</t>
  </si>
  <si>
    <t xml:space="preserve">广西贺州市润贺投资开发有限公司 </t>
  </si>
  <si>
    <t>平桂碳酸钙千亿元产业示范基地路网建设工程</t>
  </si>
  <si>
    <t>东环路：2018-451119-48-01-031402
工业大道：2018-451119-48-01-031403</t>
  </si>
  <si>
    <t>新建工业大道、东环路、西湾大道、矿务局纵一路等4条道路，道路总长18.7km，路基宽24-40m，工业大道、东环路、西湾大道按城市主干道标准建设，矿务局纵一路按城市次干道标准建设。</t>
  </si>
  <si>
    <t>平桂碳酸钙千亿元产业示范基地路网建设项目东环路工程K0+000-K2+420段CFG桩、路基土方、级配碎石、4%水泥稳定碎石、5%水泥稳定碎石、边沟、路缘石、砼路面、砼护坡、边坡植草防护都已完成。K3+000-K4+111段路基土方、级配碎石、4%水泥稳定碎石、5%水泥稳定碎石、砼路面、边沟、排水沟、路缘石、边坡植草防护都已完成。工业大道工程（1）BK2+620-BK2+860段路基土方开挖完成70000m3。
（2）BK2+860- BK3+124段路基石方回填完成300000m3。
（3）BK2+860- BK3+124段路基土方回填完成60000m3。
（4）BK2+960-BK3+124段CFG桩已完成。
（5）BK2+280-BK3+124段清表已完成。
（6）BK2+120-BK2+260段桩基完成27颗。</t>
  </si>
  <si>
    <t>完成工业大道、东环路建设。</t>
  </si>
  <si>
    <t>贺州市平桂城市建设投资有限公司</t>
  </si>
  <si>
    <t>广西数字贺州产业园一期</t>
  </si>
  <si>
    <t>2018-451100-65-03-033049</t>
  </si>
  <si>
    <t>总占地面积约888.8亩，总建筑面积约747520.58平方米，其中交流中心：建筑面积326445.97㎡；用地面积266486.51㎡；总部基地：建筑面积162908.08㎡；用地面积114724㎡；研发基地：建筑面积77539.76㎡，用地面积67293.63㎡；服务基地：建筑面积101987.46㎡；用地面积84982.47㎡；培训基地：建筑面积24332.16㎡；用地面积20010㎡；生活配套：建筑面积54307.14㎡；用地面积39353㎡；地下室面积（分布于各地块）：建筑面积49589.18㎡。</t>
  </si>
  <si>
    <t xml:space="preserve">2019-2020
</t>
  </si>
  <si>
    <t>1.数字产业园概念性总体规划，现设计院已完成产业园的概念性总体规划扩规编制工作，已于2019年11月4日通过贺州市第11次规委会审议，目前正对接自然资源局空间规划科，将概规纳入本次贺州市国土空间规划调整范围；
2.广西数字贺州产业园一期-数字总部基地设计方案于2019年11月4日已通过市第11次规委会审议, 11月8日取得建设用地规划许可证，12月6日方案公示完成，进入审批阶段；数字总部基地项目总承包招标工作已完成，已开展施工图设计阶段，项目现场正在进行场地平整及土方开挖等工作，目前完成1#楼科技创新中心桩基施工；                                                                                                  3.东融总部基地已完成摘地工作，设计方案已通过市规委会,准备进入EPC招标阶段。      
4.园区内第二批用地106亩生活配套社区地块调规论证报告已经市自然资源局第11次专审会审议通过，已通过市规委会审议；                                                                                                                                                                                                                    5.第二批用地（106亩）已完成大部分征拆，剩余1间房屋未拆除；第三批用地（100亩）需拆迁房屋36间，正在开展外业调查及入户动员工作。</t>
  </si>
  <si>
    <t xml:space="preserve">1.数字总部基地（76亩）：2019年12月全面动工建设，计划2020年12月完成一期工程及二期主体结构工程;                               2.生活社区：配套地块一（106亩）的征拆，计划2020年3月底前启动摘地手续;                         3.东融总部基地（63亩）：完善所有前期手续动工建设;                    
</t>
  </si>
  <si>
    <t>贺州中光信城市投资发展有限公司</t>
  </si>
  <si>
    <t>粤桂产业合作示范区信都火车站现代物流园一期</t>
  </si>
  <si>
    <t>2016-451102-59-03-001094</t>
  </si>
  <si>
    <t>建设煤炭堆场区、仓储物流区、联运集散区等,总建筑面积16万平方米；信都站改造及配套建设铁路专用线路4.422公里，桥隧0.551公里；以及配套建设站前公路（仁义至信都火车站道路），总长4.22公里，路基宽23米。</t>
  </si>
  <si>
    <t>铁路专用已竣工，进站公路进入收尾阶段。</t>
  </si>
  <si>
    <t>进站公路完工</t>
  </si>
  <si>
    <t>广西桂东电力股份有限公司</t>
  </si>
  <si>
    <t>贺州市八步区久源新材料开发项目</t>
  </si>
  <si>
    <t>2017-451102-10-03-006912</t>
  </si>
  <si>
    <t>年产钾长石900万吨、石英莹石矿14万吨、花岗岩100万立方米。</t>
  </si>
  <si>
    <t>2019—2022年</t>
  </si>
  <si>
    <t>已备案，取得三个矿山矿权，矿山开发利用方案已完成审定，环评，地质环境影响评估和土地复垦正在送审。</t>
  </si>
  <si>
    <t>石英萤石矿开工建设</t>
  </si>
  <si>
    <t>贺州久源矿业有限公司</t>
  </si>
  <si>
    <t>贺州姑婆山体育文化旅游项目</t>
  </si>
  <si>
    <t>2017-451119-88-03-012753</t>
  </si>
  <si>
    <t>项目规划总用地面积约为2084亩，总建筑面积约51万平米，拟建设46块11人制标准足球场及相关配套设施，分为A、B、C三个地块，三期建设，其中：
一期A地块：规划用地面积约632亩，配套公寓等建筑建设用地约200亩，总建筑面积约2万㎡，主要建设内容为足球训练场16片，接待综合楼、运动员公寓楼、室内综合训练馆、教练员公寓、国际球员公寓、餐饮中心、篮球场、网球场等。
二期B地块：规划用地占地约602亩，配套公寓等建筑建设用地约400亩，总建筑面积约24万㎡，主要建设内容为民俗商业街、酒店、景区餐饮中心、健康养生馆、国际A级11人制标准足球场、水上休闲娱乐中心、康复休闲养生综合楼、极限拓展休闲基地、五人制足球场、体育文化科技博览馆、运动员公寓、综合球馆、标准看台体育场、会展中心等。
三期C地块：规划面积约850亩，主要建设内容为国家级水上项目训练中心、游泳训练及比赛场馆、国际A级11人制标准足球训练场16片、康复休闲基地，以及配套基础设施建设。</t>
  </si>
  <si>
    <t>到2019年底完成9块11人制标准足球场地建设（其中3块人造球场、6块天然球场），3#球员公寓、5#集装箱公寓、厨房完工并投入使用；完成1#球员公寓地基；2#球员公寓主体框架已建成，室内水电安装完毕；4#球员公寓已封顶，室内墙面装修已完成；1#、2#轻钢公寓完成装修；临时接待中心装配式篷房300平米完成并投入使用；景观平台完成50%建设；体育公园场地完成土方回填平整；6、7球场、拓展、智能球场完成场地平整，周边配套正在同步进行施工，包含排污排水、亮化绿化、道路等基础设施。</t>
  </si>
  <si>
    <t>至2020年底，完成16块11人制标准足球场地、12块7人（5人）足球场建设，1#、2#、3#、4#、5#球员公寓、厨房、1#、2#轻钢公寓、景观平台、临时接待中心装配式篷房完工并投入使用，体育馆主体框架建成；游泳馆、综合训练比赛馆完成地基基础</t>
  </si>
  <si>
    <t>广西华千谷旅游开发有限公司</t>
  </si>
  <si>
    <t>黄姚古镇·龙门街文化旅游项目</t>
  </si>
  <si>
    <t>2018-451121-47-03-002757</t>
  </si>
  <si>
    <t>商业步行街（含土建、安装、装饰、水电、暖通、园林、绿化等建设配套设施）规划用地面积37719.03平方米，建筑面积37700平方米，</t>
  </si>
  <si>
    <t>2019—2021年</t>
  </si>
  <si>
    <t>工程全面竣工</t>
  </si>
  <si>
    <t>商铺完成装修，顺利开街，进入运营阶段。</t>
  </si>
  <si>
    <t>广西岭域创和文旅投资有限公司</t>
  </si>
  <si>
    <t>广西贺州市生态产业园新材料分园建设项目</t>
  </si>
  <si>
    <t>2019-451100-41-03-015351</t>
  </si>
  <si>
    <t>项目分三期建设。其中，一期建设面积约800亩，建设内容包括土地平整、道路工程、给排水工程、照明工程、电力通讯工程、绿化工程等配套基础设施建设；二期建设面积约1000亩，建设内容包括土地平整、道路工程、给排水工程、照明工程、电力通讯工程、绿化工程等配套基础设施建设；三期建设内容包括建设标准厂房、仓库、办公楼、职工宿舍、附属及相关配套基础设施，总建筑面积约851275.5㎡。</t>
  </si>
  <si>
    <t>1.已完成项目选址、可研、环评、压覆矿、控规、一期用地预审批复、约600亩土地征收工作等；
2.正在办理地灾、二期土地调规、一期土地报批、使用林地申请、水土保持方案编制等。</t>
  </si>
  <si>
    <t>1.完成1400亩土地摘牌。2.完成尾矿库除险加固工程。3.完成场地平整及部分基础设施。</t>
  </si>
  <si>
    <t>广西贺州市矿业投资集团有限公司</t>
  </si>
  <si>
    <t>年产150万吨高端碳酸钙粉体项目</t>
  </si>
  <si>
    <t>2018-451119-30-03-021605</t>
  </si>
  <si>
    <t>项目规划用地面积160.2亩，建设内容包括基础设施建设、办公用房、生产场地建设、配套生产设备采购安装等。</t>
  </si>
  <si>
    <t>银行贷款               业主自筹</t>
  </si>
  <si>
    <t>1.已完成项目立项备案、建设用地土地摘牌；
2.林地、水保、环评等手续已通过审批。
3.已取得项目用地不动产权证，建设用地规划许可证、建设工程规划许可证。
4.正在办理施工许可证。
5.完成表皮植被清理、进厂道路硬化、洗车池建设、水函洞建设、工人临时宿舍、食堂及其它生产生活附属设施的开通与安装等工作。
6.目前正在做项目场地平整及挡土墙建设，土石方量、挡土墙约已完成4/5</t>
  </si>
  <si>
    <t>完成土地平整及厂房建设。</t>
  </si>
  <si>
    <t>广西贺州市矿投智科碳酸钙开发有限公司</t>
  </si>
  <si>
    <t>广西华砻树脂有限公司年产30万吨不饱和树脂项目</t>
  </si>
  <si>
    <t>2019-451119-26-03-016276</t>
  </si>
  <si>
    <t>年产30万吨不饱和树脂</t>
  </si>
  <si>
    <t>2019-2020年</t>
  </si>
  <si>
    <t>一期15万吨不饱和树脂生产线已经投产，二期在规划报建。</t>
  </si>
  <si>
    <t>建成二期的三个仓库及办公楼。</t>
  </si>
  <si>
    <t>广西华砻树脂有限公司</t>
  </si>
  <si>
    <t>广西力丰实业有限公司年产50万吨碳酸钙、1000万平方米人造岗石项目</t>
  </si>
  <si>
    <t>2018-451119-30-03-037145</t>
  </si>
  <si>
    <t>建设3万平方米厂房、办公楼及附属设施；安装5条粉体、10条岗石生产线</t>
  </si>
  <si>
    <t>一期项目岗石、粉体都已经投产，在继续增加设备。二期项目在报建。</t>
  </si>
  <si>
    <t>基本建成二期项目1.8万平方米的厂房。</t>
  </si>
  <si>
    <t>广西力丰实业有限公司</t>
  </si>
  <si>
    <t>贺州市冠成新型材料有限公司年产2亿块蒸气灰砂砖、年产60万立方米加气混凝土砌块、年处理30万吨大理石废浆</t>
  </si>
  <si>
    <t>2019-451119-42-03-027829</t>
  </si>
  <si>
    <t>新建4条HY1300全自动双向液压砖机，年产2亿块蒸气灰砂砖、2条4.8米加气混凝土砌块全自动生产线，年产加气混凝土砌块60万立方米；采用自行研制的辊轴式压榨（烘干）机4条生产线，年处理30万吨大理石废浆。</t>
  </si>
  <si>
    <t>一期项目设备基本安装完成，试产。</t>
  </si>
  <si>
    <t>加气混凝土砌块生产线建成投产。</t>
  </si>
  <si>
    <t>贺州市冠成新型材料有限公司</t>
  </si>
  <si>
    <t>旺高工业区创新科技服务中心项目</t>
  </si>
  <si>
    <t>2017-451119-47-01-002209</t>
  </si>
  <si>
    <t>建设大楼19层，总用地面积约16亩，总建筑面积约35000平方米；主要建设内容：包括孵化研发中心、行政科研室等，新建排污排水供电、人防、防雷、消防、小区道路等相关配套基础设施。</t>
  </si>
  <si>
    <t>基坑边坡支护、土方开挖、施工勘察，桩基础施工</t>
  </si>
  <si>
    <t>主体结构封顶、内外墙砌筑装修阶段</t>
  </si>
  <si>
    <t>贺州市正元建设投资有限公司</t>
  </si>
  <si>
    <t>贺州年产1200万平方米花岗岩板材生产项目</t>
  </si>
  <si>
    <t>2018-451102-30-03-036036</t>
  </si>
  <si>
    <t>年生产1200万平方米花岗板材、异形板村6.2万立方米。</t>
  </si>
  <si>
    <t xml:space="preserve">
业主自筹</t>
  </si>
  <si>
    <t>1.完成一期工程厂房建设；                                 2.基本完成二期征地拆迁工作。</t>
  </si>
  <si>
    <t>完成电力设施安装，新增建设厂房约75亩。</t>
  </si>
  <si>
    <t>广西盛鑫石业有限公司</t>
  </si>
  <si>
    <t>广西（贺州）碳酸钙新材料产业园项目</t>
  </si>
  <si>
    <t>1.（2019－451119－30－03－020594）；
2.（2019－451119－30－03－020947）；
3.（2019－451119－30－03－020932）</t>
  </si>
  <si>
    <t>建设内容：碳酸钙综合加工项目包括氧化钙、氢氧化钙生产厂区（一、二期），重质碳酸钙生产厂区（一、二期）和办公生活区三部分，同时配套碳酸钙综合加工区道路等相应的辅助项目部分。
建设规模：年产440万吨低碳活性氧化钙、120万吨高比表面积改性氢氧化钙、120万吨普通氢氧化钙、240万吨石灰石重质碳酸钙、120万吨大理石重质碳酸钙的碳酸钙综合加工项目。
项目需配套4800万吨/年石灰石、600万吨/年大理石矿产资源开发项目，原料供应部分拟分两期另项实施、包括相应运输道路的拓展。</t>
  </si>
  <si>
    <t>厂区外围道路建设，厂区内重要设备基础建设，破碎加工区至厂区道路建设。</t>
  </si>
  <si>
    <t>完成4800万吨/年石灰石、600万吨/年大理石矿产资源开发项目设备安装、调试并投产；年产440万吨低碳活性氧化钙、120万吨高比表面积改性氢氧化钙、120万吨普通氢氧化钙、240万吨石灰石重质碳酸钙、120万吨大理石重质碳酸钙的碳酸钙综合加工项目（一期）主体施工完毕，进行试运行。</t>
  </si>
  <si>
    <t>广西中资控股集团股份有限公司</t>
  </si>
  <si>
    <t>贺州市农产品商贸园果蔬交易区</t>
  </si>
  <si>
    <t>2017-451119-05-03-030293</t>
  </si>
  <si>
    <t>建设集蔬菜、水果、副食、干货、粮油等食品农产品批发交易与农产品集配、分级包装、果蔬安全检验检测以及农产品会展中心、信息中心、服务中心等功能于一体的现代化大型农产品集散综合服务平台及相关配套设施,总建筑面积149443平方米。</t>
  </si>
  <si>
    <t>完成用地批复及土地摘牌工作，完成设计施工招投标及合同签订工作，完成场地平整工作，完成北面8栋交易区基础部分施工。</t>
  </si>
  <si>
    <t>完成21栋交易中心及沿姑婆山大道的配套住宅建设工作。</t>
  </si>
  <si>
    <t>广西贺州市旭和产业园发展有限公司</t>
  </si>
  <si>
    <t>小鹰-700飞机贺州总装制造基地项目</t>
  </si>
  <si>
    <t>2019-451119-37-02-020666</t>
  </si>
  <si>
    <t>建设小鹰-700飞机总装厂房、部装厂房、试飞机库、停机库、宿舍、培训中心、销售中心等，项目总占地约73亩，建筑面积34151.81平方米。其中一期工程包括总装厂房及试飞机库等，建筑面积约8587.16平方米。</t>
  </si>
  <si>
    <t>1.已完成项目选址、用地报批、土地招拍挂，并已获得土地证；
2.项目核准已获自治区发改委批复、水土保持获得批复、获得建设用地规划许可证、建设工程规划许可证，项目的其他手续正在加紧办理；
3.总装厂房、试飞机库内外墙涂料粉刷已完成，停机坪施工已完成，场内道路施工完成60%。
4.总装厂房正在进行消防、水电安装工程。</t>
  </si>
  <si>
    <t>完成一期厂房建设，实现试生产。</t>
  </si>
  <si>
    <t>广西通航国际飞机工业有限公司</t>
  </si>
  <si>
    <t xml:space="preserve">平桂黄金珠宝文化产业园项目
</t>
  </si>
  <si>
    <t>（2019-451119-47-01-035118）</t>
  </si>
  <si>
    <t>建筑总占地面积约为1000亩，总建筑面积约为140.16万平方米，其中珠宝展示交易核心区27.3万平方米，珠宝产业生产加工配套区66.2万平方米，珠宝产业生活配套服务区46.66万平方米，配套市政道路工程长度为4公里</t>
  </si>
  <si>
    <t>2020-2024</t>
  </si>
  <si>
    <t>政府专项债券，财政补贴
业主自筹</t>
  </si>
  <si>
    <t>完成立项，选址，可研报告编制，创业园二期前期完成土地，文华幼儿园已前期工作已基本完成，进行施工图设计，平桂扶贫移民文体公园已完成立项、选址</t>
  </si>
  <si>
    <t>文华幼儿园完成施工招投标，进场施工，创业园二期开工</t>
  </si>
  <si>
    <t xml:space="preserve">高纯净耐磨材料产业基地项目
</t>
  </si>
  <si>
    <t>（2019-451123-33-03-000356）</t>
  </si>
  <si>
    <t>生产与销售高纯净耐磨材料的厂房与配套设施的建设，项目占地面积约100亩，达产后形成年产1.5万吨高品质、高技术含量、高附加值的各种高纯净高锰钢和低合金钢铸件等耐磨材料，如颚板、轧臼壁、破碎壁、勾套、铲齿、大锤头等，实现高品质耐磨件专业化、集约化、清洁化生产模式，形成国际国内市场需要的、符合高端耐磨材料发展方向的规模化生产体系，本工程中将根据产品品种与特点，采用环保型高钙水玻璃砂造型线等先进铸造工艺，并完成与之配套的熔化、制芯、热处理、清理、加工、检验等生产工艺过程，项目建设的主要内容有铸造一号车间和铸造二号车间及仓库与门卫，配套的公用系统等</t>
  </si>
  <si>
    <t>1.项目已备案，已完成规划选址、用地批准、环评报告等材料批复;
2.正在编制水土保持，占用林地、施工许可材料</t>
  </si>
  <si>
    <t>完成厂房建设。</t>
  </si>
  <si>
    <t>广西富川正辉机械有限公司</t>
  </si>
  <si>
    <t xml:space="preserve">天微电子半导体产业项目
</t>
  </si>
  <si>
    <t>（2019-451100-39-03-020112）</t>
  </si>
  <si>
    <t>天微电子半导体产业项目总投资5亿元，分三期完成，其中一期投资1亿元，入驻标准厂房三期3号楼，建设LED光电产品IC(集成电路）封装生产线、半导体自动化设备生产线，二期计划投资2亿元，建设自有厂房A区，设立传统IC生产线、半导体自动化设备生产线，三期计划投资2亿元，建设自有厂房B区，对传统封测生产线扩产、LED光电产品的封装生产线扩产、设立特种封装生产线、半导体设备生产线扩产，一期厂房建筑面积为7800平方米，投入300台/套，生产线20条，产值规模满产产值为2亿人民币/年，二期厂房建筑面积为2万平方米，设备投入500台/套，生产线30条，产值规模满产产值为3亿人民币/年，三期厂房建设面积2万平方米，设备投入500台/套，生产线30条，产值不低于5亿人民币/年</t>
  </si>
  <si>
    <t>业主自筹
银行贷款
政府补贴</t>
  </si>
  <si>
    <t>1.广西天微电子有限公司已在2019年6月完成工商登记，项目已完成广西壮族自治区投资项目备案，已签订合作框架协议，
2.正在购买设备进驻项目一期标准厂房，
3.正在编制规划选址、环评、水土保持、用地预审、占用林地材料</t>
  </si>
  <si>
    <t>1.完成项目一期厂房（7800平米）装修工作;
2.完成设备调试;
3.完成前期工作手续办理</t>
  </si>
  <si>
    <t>广西天微电子有限公司</t>
  </si>
  <si>
    <t>钟山县十里画廊旅游扶贫项目</t>
  </si>
  <si>
    <t>2017-450000-81-01-031585</t>
  </si>
  <si>
    <t>分两期建设，一期建设迎宾广场、游客服务中心、景区大门、游船马头、停车场等；二期：拟打造以十里画廊为基础的休闲、旅游、观光为核心，以特色农业种植、农副产品加工、特色产品销售为支撑休闲度假、养生配套，优化乡村土地、农业资源为基础的一个生态旅游田园综合体旅游扶贫项目。</t>
  </si>
  <si>
    <t>一期工程完工，二期完成工程量的5%。</t>
  </si>
  <si>
    <t>二期完成总工程量20%。</t>
  </si>
  <si>
    <t>贺州市万达城市综合体项目</t>
  </si>
  <si>
    <t>2019-451102-70-03-007929</t>
  </si>
  <si>
    <t>项目规划用地426亩，其中规划建设万达广场8万多平方米、酒店建筑面积2.2万多平方米、商业步行街4万多平方米、高层住宅42.3万平方米、商业面积4.1万平方米以及配套幼儿园5000多平方米等，集购物、酒店、餐饮、娱乐、休闲于一体的大型商业综合体。</t>
  </si>
  <si>
    <t xml:space="preserve"> 1.A地块大商业：
①1-10轴交A-X轴顶板正负零完成；17-20轴交G-T轴底板完成80%。
②基坑内桩全部完成。
2.B地块住宅：
首开区：8#楼基础底板完成，9#楼桩基完成，12#楼基础底板完成，13#基础底板完成，14#楼主体三层完成，15#楼主体六层完成，16#楼主体六层完成，17#楼基础底板完成，18#楼桩基施工完成。</t>
  </si>
  <si>
    <t>1.A地块大商业：
①大商业结顶，二次结构完成、外装工程完成；安装主管线全部完成；主力店进场装修。
②风情街、别墅主体结构完成。
2.B地块住宅：
①首开区9栋楼全部封顶。
②后开区9栋楼主体结构施工至三层。</t>
  </si>
  <si>
    <t xml:space="preserve">贺州市万晟置业有限公司
</t>
  </si>
  <si>
    <t>钟山县双文碳酸钙新材料有限公司重质碳酸钙新材料生产项目</t>
  </si>
  <si>
    <t>2018-451122-30-03-005143</t>
  </si>
  <si>
    <t>年产80万吨重质碳酸钙。</t>
  </si>
  <si>
    <t xml:space="preserve">2015-2021
</t>
  </si>
  <si>
    <t>完成研发综合楼外部装修工作。</t>
  </si>
  <si>
    <t>完成余下厂房建设及余下生产线安装调试。</t>
  </si>
  <si>
    <t>贺州钟山县双文碳酸钙新材料有限公司</t>
  </si>
  <si>
    <t>年产1.6亿平方米高档仿古、瓷片、外墙、抛光砖陶瓷项目（原名称为广西纯一陶瓷有限公司年产1.6亿平方米高档抛光砖陶瓷项目）</t>
  </si>
  <si>
    <t>2019-451102-30-03-014266</t>
  </si>
  <si>
    <t>新建年产1.6亿平方米高档仿古、瓷片、外墙、抛光砖陶瓷生产基地，建设标准厂房96万平方米，行政办公及生活设施10.5万平方米，配套建设道路、给排水、电力、绿化工程等基础工程施工。</t>
  </si>
  <si>
    <t>1.完成厂区搅拌站建设；完成供水车间设备铺设安装；厂区进、出水管道已铺设完成。
2.已完成项目一期宿舍主体封顶，正在进行内部水电装修施工；正在开展制釉车间厂房、烧成车间厂房钢结构搭建施工；完成煤转气车间主体框架建设、正在开展原料仓库、烧成车间等主体建设施工。</t>
  </si>
  <si>
    <t>完成项目一期生产线设备安装</t>
  </si>
  <si>
    <t>广西纯一陶瓷有限公司</t>
  </si>
  <si>
    <t>富川特色林产品基地建设及精深加工项目</t>
  </si>
  <si>
    <t>2016-451123-35-03-012051</t>
  </si>
  <si>
    <t>建设年产20000吨合成橡胶聚合乳化剂系列产品生 产线、年产10000吨油墨和高等级交通标志涂料树脂生产线各1条。</t>
  </si>
  <si>
    <t>建设1万吨松节油深加、1万吨油墨树脂车间及生产线。</t>
  </si>
  <si>
    <t>装修松香和歧化松香车间，建设工业废水配套预处理系统，建设办公场所。</t>
  </si>
  <si>
    <t>广西贺州华川林产科技有限公司</t>
  </si>
  <si>
    <t>钟山县人民医院东院项目（一期）</t>
  </si>
  <si>
    <t>2017-451123-83-01-015714</t>
  </si>
  <si>
    <t>建设门诊部、急诊部、医技科室、住院部、保障系统、地下停车场等，总建筑面积约4.1万平方米</t>
  </si>
  <si>
    <t>一期完成主体工程施工，进入装饰装修阶段。</t>
  </si>
  <si>
    <t>钟山县卫计局</t>
  </si>
  <si>
    <t>贺州市妇幼保健院搬迁项目</t>
  </si>
  <si>
    <t>2017-451102-83-01-007579; 2019-451102-83-01-011677</t>
  </si>
  <si>
    <t>总建筑面积6.6万平方米，床位499张。</t>
  </si>
  <si>
    <t>中央专项补助及自治区配套资金、政府专项债券</t>
  </si>
  <si>
    <t>宿舍楼、公共卫生楼主体施工，医技综合楼地下室施工。</t>
  </si>
  <si>
    <t>B地块的公共卫生保健楼、培训楼、周转楼进入室内装修；A 地块医技综合楼完成主体封顶。</t>
  </si>
  <si>
    <t>市妇幼保健院</t>
  </si>
  <si>
    <t>粤桂县域经济产业合作示范区（城中村）棚户区改造及小区外配套基础设施建设项目</t>
  </si>
  <si>
    <t>2018-451102-47-01-020286,2018-451102-47-01-020287.2017-451102-48-01-002580,2018-451102-48-01-031830,2018-451102-48-01-029960,2018-451102-48-01-030026</t>
  </si>
  <si>
    <t>信都、仁义、铺门片区棚户区改造共2126套房；按城市次干路标准，新建道路长度为10.7千米的市政道路。</t>
  </si>
  <si>
    <t>棚户区改造各安置点正在进行主体工程施工，配套路网正在进行道路工程施工。</t>
  </si>
  <si>
    <t>平龙二、两合一、仁义一、信联、竹器场安置点完成主体封顶，平龙一安置点完成至10层楼面，两合二、渡头安置点完成地下室施工；双创教育实践基地路网一期项目完成路基工程，路面水稳层完成30%；渡南一路二路三路完成清表，路基工程完成50%；滨江南路一期工程完成清表，路基工程完成50%；桂园路延长线工程完工。</t>
  </si>
  <si>
    <t>贺州学院二期</t>
  </si>
  <si>
    <t>2017-450000-82-01-500852</t>
  </si>
  <si>
    <t>建设学生宿舍、产教融合工程实训中心、地方民族研究中心以及相关配套设施，总建筑面积约5.4万平方米。</t>
  </si>
  <si>
    <t>2017年3月-2022年</t>
  </si>
  <si>
    <t>完成可研、初设、用地规划许可等批复。</t>
  </si>
  <si>
    <t>产教融合工程实训中心主体框架完工；北区3号学生宿舍基本完工</t>
  </si>
  <si>
    <t xml:space="preserve">贺州学院
</t>
  </si>
  <si>
    <t>贺州生态产业园职工文化中心</t>
  </si>
  <si>
    <t>2018-451119-88-03-027844</t>
  </si>
  <si>
    <t>总建筑面积4.2万平方米，新建园区内体育中心、文化中心、实训中心、政务服务中心、创客中心、实验监测室、产业工人培训中心等配套服务设施。</t>
  </si>
  <si>
    <t>1、已完成项目备案、选址、不动产证、EPC招标工作；
2、施工单位已进场，正在进行地下室基础开挖。</t>
  </si>
  <si>
    <t>完成部分主体建设。</t>
  </si>
  <si>
    <t>贺州市姑婆山小镇路花新村项目</t>
  </si>
  <si>
    <t>2018-451119-47-01-020458</t>
  </si>
  <si>
    <t>项目总投资50626万元，改造棚户区400户，实际安置400户。采用统规统建多层住宅的方式安置。总建筑面积150549.09平方米，其中：计容面积150301.09平方米、不计容面积248平方米。改造面积80798平方米。</t>
  </si>
  <si>
    <t>进行1#-4#栋桩基施工及临建设施施工</t>
  </si>
  <si>
    <t xml:space="preserve">
1.完成1#～20#栋主体结构；
2.完成27#～36#栋主体结构；</t>
  </si>
  <si>
    <t>广西贺州市正赢实业投资开发有限公司</t>
  </si>
  <si>
    <t>贺州市出水塘棚户区改造项目鸭子寨棚户区改造项目</t>
  </si>
  <si>
    <t>2018-451119-47-01-020459</t>
  </si>
  <si>
    <t>本项目安置厦岛寨、担石村、灵峰桥南、鸭子寨、出水塘等6个片区，新建安置房4173套，住宅面积475420㎡，配套公建用房30000㎡.总平工程配套基础设施包括道路、广场、停车场，铺设给排水管道、景观绿化、污水处理设施及垃圾收集点、安防系统、变压器等。</t>
  </si>
  <si>
    <t>1.进行A地块1#、2#、3#、5#、6#、7#、10#、11#、12#、15#楼桩基础施工，预计完成1000根（总计1493根）。
2.A地块13#楼进行CFG桩基础施工,预计完成250根（共488根）；
3.完成16#、17#楼基础底板施工；
4.完成8#楼桩基检测工作。</t>
  </si>
  <si>
    <t xml:space="preserve">
1.完成A地块13栋主楼至主体结构封顶；
2.完成Ａ地块整个地下室顶板、Ｓ1至Ｓ8栋屋面板及装修施工。</t>
  </si>
  <si>
    <t>玉林市</t>
  </si>
  <si>
    <t>玉林市玉州区岭南文化特色街（新民路竹美段）项目</t>
  </si>
  <si>
    <t>2017-450000-70-03-021190</t>
  </si>
  <si>
    <t>新建道路长1公里，宽30米，配套建设休闲、绿化小广场等设施，总建筑面积26.5万平方米</t>
  </si>
  <si>
    <t>1.道路（含桥梁）项目：雨水渠总工程量累计完成量为90%、路基级配碎石完成11000平方米，电信管道完成500米。2.新民桥已开工建设，已完成项目范围内的树木、红绿灯等移植工作；已完成工地围挡工作。</t>
  </si>
  <si>
    <t>建设完成新民桥，实现通车，建设道路，配套设施</t>
  </si>
  <si>
    <t>玉林市玉州区交通投资有限责任公司</t>
  </si>
  <si>
    <t>玉林市人民政府</t>
  </si>
  <si>
    <t>中国—东盟（玉林）绿色创意印刷项目（一期）</t>
  </si>
  <si>
    <t>2016-450902-23-01-006210</t>
  </si>
  <si>
    <t>建设通用生产车间、原料库、营销展示中心、办公区、研发中心、培训中心、宿舍、食堂及给排水、电气、绿化、道路等配套工程，总建筑面积16.8万平方米</t>
  </si>
  <si>
    <t>1.农产品加工及冷链项目围墙、大门、值班室正在砌筑；2.项目园区道路配套工程（1号路，2号路）已完成50%，其中1号路雨污管、水稳层铺设已完成，路面已打混凝土，路灯已安装完成；2号路正在施工，雨污管槽正在开挖，已完成20％。</t>
  </si>
  <si>
    <t>农产品加工及冷链项目建设完工厂房、办公区，配套设施。建设通用生产车间、宿舍等</t>
  </si>
  <si>
    <t>陆川县城区快环道路项目</t>
  </si>
  <si>
    <t>2018-450922-48-01-008285</t>
  </si>
  <si>
    <t>城区快环道路项目包括官田大道、陆鼎大道、西环路、城北大道、官田大道南延线、城南大道,道路合计全长22.3公里</t>
  </si>
  <si>
    <t>部分路基开始推土</t>
  </si>
  <si>
    <t>完成部分路段路基工程</t>
  </si>
  <si>
    <t>陆川县交通运输局</t>
  </si>
  <si>
    <t>陆川县人民医院分院项目</t>
  </si>
  <si>
    <t>2017-450-922-83-01-002019</t>
  </si>
  <si>
    <t>建设业务楼5.2万平方米</t>
  </si>
  <si>
    <t>2019—2020</t>
  </si>
  <si>
    <t>完成三通一平,基础开挖</t>
  </si>
  <si>
    <t>完成业务楼主体工程</t>
  </si>
  <si>
    <t>陆川县人民医院</t>
  </si>
  <si>
    <t>陆川县新型环保墙体材料（页岩砖）项目</t>
  </si>
  <si>
    <t>2018-450922-30-03-001708</t>
  </si>
  <si>
    <t>建成年产页岩砖3.5亿块生产线</t>
  </si>
  <si>
    <t>完成供电线路安装以及档土墙、定购设备。</t>
  </si>
  <si>
    <t>完成生产线建设</t>
  </si>
  <si>
    <t>陆川县三和新型环保墙体材料厂</t>
  </si>
  <si>
    <t>广西陆川县坤元服饰有限公司服饰生产项目</t>
  </si>
  <si>
    <t>2018-450900-18-03-002776</t>
  </si>
  <si>
    <t>纺织服装与皮革工业</t>
  </si>
  <si>
    <t>建设厂房、仓库、职工宿舍5万平方米以及购置服饰机械设备,形成年生产能力500万件服装生产线。</t>
  </si>
  <si>
    <t>该项目分为二期建设，完成一期工程宿舍楼、厂房以及道路硬化、绿化</t>
  </si>
  <si>
    <t>完成厂房、仓库建设</t>
  </si>
  <si>
    <t>广西陆川县坤元服饰有限公司</t>
  </si>
  <si>
    <t>广西南方健康园项目</t>
  </si>
  <si>
    <t>2017-450922-83-02-018034</t>
  </si>
  <si>
    <t>建设养生区、研发区、医疗区、生活服务区及配套设施区等20万平方米，总床位2000张。</t>
  </si>
  <si>
    <t>2017—2021</t>
  </si>
  <si>
    <t>完成了南方医院医技综合大楼主体工程、脑科医院综合大楼主体工程、医院污水处理项目建设。南方医院综合医技大楼、脑科医院综合大楼进入室内装修阶段,医技楼在建第二层楼主体。</t>
  </si>
  <si>
    <t>医院综合医技大楼完工</t>
  </si>
  <si>
    <t>陆川县南方医院</t>
  </si>
  <si>
    <t>陆川县秦镜水库</t>
  </si>
  <si>
    <t>2017-450922-76-01-009350</t>
  </si>
  <si>
    <t>总库容为1023万立方米，供水能力为9万立方米每天，对九洲江流域多年平均生态补水量为534万立方米</t>
  </si>
  <si>
    <t>2018—
2020</t>
  </si>
  <si>
    <t>工程临时设施基本完成；主坝填土至158.6m，填土55多万方，约占主坝总填土方量的44%；一副坝已填土21万方，填土至162m高程，约占一副坝总填土方量的45%；二副坝填土至144.4m高程；主坝堆砌排水棱体石方23000m³，主坝槟榔口排水棱体基本完成，主坝右坝端单薄体排水棱体基本完成；泄洪隧洞（总长268米）已完成砼浇筑；连通洞（总长238米）已完成砼浇筑；生态放水隧洞（244.66米）已开挖225米。桂山坡人饮工程已完成引水管道铺设及清水池基础开挖；胡屋队人饮工程已完成深井钻井及泵房、消毒房建设。</t>
  </si>
  <si>
    <t>1、完成细岭排连通渠及连通隧洞的施工；2、完成主坝施工、主坝的泄洪隧洞和连通洞、一副坝施工、二副坝施工、生态放水隧洞、引水系统、金洁机电安装、闸门安装;3、输水管道工程完成50%</t>
  </si>
  <si>
    <t>陆川县水利局</t>
  </si>
  <si>
    <t>陆川县东部产业转移园项目</t>
  </si>
  <si>
    <t>2019-450922-41-03-010431</t>
  </si>
  <si>
    <t>建设厂房60万平方米以及配套路网、绿化等基础设施</t>
  </si>
  <si>
    <t>在建厂房,定购设备</t>
  </si>
  <si>
    <t>子项目玉林雄力高端窗具、广誉高端门业竣工投产</t>
  </si>
  <si>
    <t>东莞市陆川商会</t>
  </si>
  <si>
    <t>陆川县特色教育文化科技产业园项目</t>
  </si>
  <si>
    <t>2018-450922-82-03-006586</t>
  </si>
  <si>
    <t>建设科技产业大厦、智宇学校，引入启迪之声音乐教育、音乐培训、清华宕启迪众创空间孵化器及配套功能区用房，总建筑面积26万平方米</t>
  </si>
  <si>
    <t>完成征地280亩，部分场地已平整,正在清点地面附着物</t>
  </si>
  <si>
    <t>完成科技产业大厦、套功能区用房工程量的30%</t>
  </si>
  <si>
    <t>广西川海龙福投资有限公司</t>
  </si>
  <si>
    <t>陆川县建筑产业基地建设项目</t>
  </si>
  <si>
    <t>2019-450922-48-03-010547</t>
  </si>
  <si>
    <t>建设综合服务大楼、综合研发试验大楼、职工宿舍楼、新建安置区以及配套路网、绿化等基础设施，总建筑面积约30万平方米</t>
  </si>
  <si>
    <t>平整土地</t>
  </si>
  <si>
    <t>完成综合服务大楼、新建安置区以及配套路网、绿化等基础设施工程量的30%</t>
  </si>
  <si>
    <t>陆川县建筑协会</t>
  </si>
  <si>
    <t>陆川县扶贫产业园项目</t>
  </si>
  <si>
    <t>2019-450922-01-012606</t>
  </si>
  <si>
    <t>建设特色农业展览及科研培训区、生物菌肥车间、复合氨基酸液肥车间、生物有机肥供应车间、芽苗菜生产车间、特色农业示范种植区、秸秆资源化利用中心、台湾新奇水果采摘园、休闲农业旅游观光区、现代农业创新创业园及优质农产品物联网商贸平台、现代生态农业科技专家人才服务及现代农业康养示范区等；总建筑面积40.7万平方米</t>
  </si>
  <si>
    <t>一、一期项目土地流转已完成440亩二、道路工程：路基清表共完成2140m，路基挖土方900m³。路基填方1700m³，级配碎石基层4500㎡，浆砌片石路肩墙250m³。
三、温室大棚
智能温室大棚2个共6144㎡，湿帘安装完成，顶部覆盖及开盖完成70%，四周玻璃开盖完成50%，配电系统完成80%。
锯齿形大棚6个共21392㎡完成地梁及独立基础混凝土浇筑。
圆拱形大棚1个3584㎡完成地梁及独立基础混凝土浇筑。</t>
  </si>
  <si>
    <t>完成(一期):1.智能温控玻璃大棚5376㎡，2.锯齿膜温室46032㎡，3.圆拱膜温室47936㎡，4.单拱塑料大棚23744㎡，5.园区配套道路、给排水、电力等相关附属基础设施工程。</t>
  </si>
  <si>
    <t>陆川县工业投资有限公司</t>
  </si>
  <si>
    <t>玉林市龙珠湖景区项目</t>
  </si>
  <si>
    <t>2018-450922-89-03-010797</t>
  </si>
  <si>
    <t>建设景区基础设施（其中，主干路2.5公里，次干路6.6公里以及给排水管网),游客中心2000平方米、集散广场5000平方米、景区绿化提升、景区道路改造、滨水环道及木栈道、生态停车场4万平方米等配套设施</t>
  </si>
  <si>
    <t>景区新门楼（游客中心）建设基本完成，正在进行内部装修（已完成大部份）；景区内部提升工程已进场施工</t>
  </si>
  <si>
    <t>基本完成猪猪侠儿童世界项目欢乐小镇区丶童话城堡区、体能时光区丶神秘峡谷区建设。</t>
  </si>
  <si>
    <t>陆川乐源文化旅游投资有限公司</t>
  </si>
  <si>
    <t>陆川县轻工产业园建设项目</t>
  </si>
  <si>
    <t>2019-450922-41-03-006372</t>
  </si>
  <si>
    <t>年产铁锅、烤排、炉架等300多万件，年产压铸锅60万个，年产铸件2万吨，主要建设铸铁锅、烤排、炉架等，以及压铸锅和其他铸件</t>
  </si>
  <si>
    <t>目前进行旧厂房改造，己定购设备。</t>
  </si>
  <si>
    <t>完成旧厂房、办公楼、宿舍楼改造;一期生产线投产</t>
  </si>
  <si>
    <t>广西福煌实业有限公司</t>
  </si>
  <si>
    <t>浦北至北流高速公路</t>
  </si>
  <si>
    <t>2017-450000-48-01-000670</t>
  </si>
  <si>
    <t>主线全长125.4公里，双向四车道，路基宽度26.5米，设计时速120公里</t>
  </si>
  <si>
    <t>上级补助、业主自筹</t>
  </si>
  <si>
    <t>土地征收完12062.98亩，完成全线征地比例90.1%；房屋拆迁（已签协议）完成48140㎡，完成比例32.4%；2019年完成投资20亿，完成年度投资计划比例100%；累计开工路基23段，桥梁34座，隧道6座，涵洞112道。</t>
  </si>
  <si>
    <t>完成全线征地拆迁，控制性工程全面开工建设</t>
  </si>
  <si>
    <t>广西中交浦清高速公路有限公司</t>
  </si>
  <si>
    <t>玉林市镇镇通二级公路项目</t>
  </si>
  <si>
    <t>2019-450900-54-02-032143</t>
  </si>
  <si>
    <t>包括玉林市各县（市、区）二级公路建设项目共22个，建设里程约493.5公里</t>
  </si>
  <si>
    <t>一期共12个项目，已全部完成工可报告编制和施工图设计，规划选址已批复，环评、水保等专题报告已编制完成，一期已开工建设7个项目</t>
  </si>
  <si>
    <t>一期项目全部开工建设</t>
  </si>
  <si>
    <t>广西兴玉基础设施投资有限公司</t>
  </si>
  <si>
    <t>玉林市主城区路网升级改造项目</t>
  </si>
  <si>
    <t>2019-450900-48-02-004574</t>
  </si>
  <si>
    <t>全长94公里；其中，玉林园博园经火车站、玉柴工业园公路（含玉柴工业园支线）新改建一级公路（二环南路），长约18公里；城南客运枢纽至陆川北部工业园至马坡公路，改扩建双向六车道一级公路（民主南路），长约8.5公里；玉林园博园至五彩田园公路，一级公路，长19公里；国道G324线塘步岭至玉柴工业园一级公路工程（二环西路），总长8.036公里；G324玉林市绕城公路项目，一级公路，长25公里</t>
  </si>
  <si>
    <t>除G324玉林绕城公路项目外，其余四个项目已经开工建设。开工建设四个项目土地征收全部完成，二环西、玉林园博园至五彩田园公路房屋征收基本完成。开工建设项目基本完成路基路面，基本完成桥涵工程。</t>
  </si>
  <si>
    <t>G324玉林绕城公路项目开工建设，二环南、二环西建成通车</t>
  </si>
  <si>
    <t>玉林中交建设投资有限公司</t>
  </si>
  <si>
    <t>南方黑芝麻集团智能化生产基地（容县工厂）项目</t>
  </si>
  <si>
    <t>2018-450921-14-03-007292</t>
  </si>
  <si>
    <t>建筑总面积共计约112854平方米。主要建设生产办公楼、糊类车间、饮料车间、原料仓库等。新厂建成后可年产30万吨健康食品。</t>
  </si>
  <si>
    <t>1#楼基础坑已完成，正在打桩；倒班宿舍楼正在做第2层楼板浇灌；垃圾车间主体已完成，准备拆模；6#、7#、8#桩基检测已完成。</t>
  </si>
  <si>
    <t>生产车间主体工程完工</t>
  </si>
  <si>
    <t>广西南方黑芝麻食品股份有限公司</t>
  </si>
  <si>
    <t>广西高林林业股份有限公司中（高）密度纤维板生产线整体搬迁技术改造升级项目</t>
  </si>
  <si>
    <t>2019-450921-20-03-004818</t>
  </si>
  <si>
    <t>总建筑面积10.06万平方米，建设1条设计年产22万立方米中（高）密度纤维板生产线。</t>
  </si>
  <si>
    <t>完成地块一土方平整，开挖综合办公楼基础。</t>
  </si>
  <si>
    <t>完成厂区道路建设、厂房主体建设</t>
  </si>
  <si>
    <t>广西高林林业股份有限公司</t>
  </si>
  <si>
    <t>广西五丰机械公司年产2万台粉垄深耕深松机产业化生产项目（一期）</t>
  </si>
  <si>
    <t>2017-450921-35-03-039110</t>
  </si>
  <si>
    <t>年产2万台粉垄深耕机，总建筑面积40万平方米</t>
  </si>
  <si>
    <t>（一期）土方平整工作完成工程量的98%；已建成10#、11#、12#厂房3栋，正在进行机械设备安装，其中有两栋车间已安装好设备，正在进行粉垄机零部件生产。</t>
  </si>
  <si>
    <t>（一期）完成总装车间及附属设施建设，完成 车间设备安装与调试，投入试生产运行</t>
  </si>
  <si>
    <t>广西五丰机械有限公司</t>
  </si>
  <si>
    <t>嘉善木业建设项目</t>
  </si>
  <si>
    <t>2019-450921-20-03-005818</t>
  </si>
  <si>
    <t>总建筑面积157500平方米，年产地板基材15万立方米，地板坯料及成品75万平方米，新型环保实木贴家具板材3万立方米。</t>
  </si>
  <si>
    <t>已落实用地49.47亩，目前正在按照设计方案平整场地。已完成土方开挖工程量79%。部分地块桩基正在开挖。</t>
  </si>
  <si>
    <t>完成部分厂房及配套设施</t>
  </si>
  <si>
    <t>嘉善明阳木业有限公司</t>
  </si>
  <si>
    <t>自动化数控车床设备与自动钻床设备生产项目</t>
  </si>
  <si>
    <t>2018-450921-41-03-007803</t>
  </si>
  <si>
    <t>建设标准化厂房、办公楼、员工宿舍、科学孵化基地、科研大楼、绿化停车区、运动场地等，年生产自动化数控床设备500台，自动化钻床设备1000台。</t>
  </si>
  <si>
    <t>围墙施工已完成，进厂道路已硬化。正在安装厂房钢筋框架。</t>
  </si>
  <si>
    <t>一期厂房投产；二期厂房、研发中心、办公宿舍楼开工建设</t>
  </si>
  <si>
    <t>广西创典自动化设备科技有限公司</t>
  </si>
  <si>
    <t>容县绕城公路</t>
  </si>
  <si>
    <t>2019-450921-48-01-004361</t>
  </si>
  <si>
    <t>一级公路，全长14.613公里，路基宽24.5米。</t>
  </si>
  <si>
    <t>PPP融资</t>
  </si>
  <si>
    <t>完成征地95%，拆迁32%；完成土石方开挖完成92%、土石方填筑完成88%、涵洞、通道(道)完成95%、排水防护工程完成90%、路面级配碎石垫层完成48%、水稳碎石底基层完成45%，水稳碎石基层完成45%，杨湾河大桥完成88%</t>
  </si>
  <si>
    <t>完成桥梁建设，完成路面基层4.56公里，完成砼路面6.56公里</t>
  </si>
  <si>
    <t>容县侨通绕城公路建设投资有限公司</t>
  </si>
  <si>
    <t>容县特色名镇生态旅游示范区建设工程项目</t>
  </si>
  <si>
    <t>2016-450921-70-02-009117</t>
  </si>
  <si>
    <t>主要建设河道整治工程、景观工程、桥梁工程、示范区建筑工程及配套设施；总建筑面积39.5万平方米。</t>
  </si>
  <si>
    <t>西区200套商铺已经完成建设，广场已经完成，广场地下车库已完成，景观桥、相知桥、大神湾桥及六马大桥已经完成建设，市政基础设施基本完成，河堤工程正在建设。</t>
  </si>
  <si>
    <t>河堤整治工程完成90%</t>
  </si>
  <si>
    <t>广西铠郗投资有限公司</t>
  </si>
  <si>
    <t>玉林福达旅游文化科技体验园</t>
  </si>
  <si>
    <t>2019-450960-89-03-032092</t>
  </si>
  <si>
    <t>建设水上康体体验区、陆地高科技体验区、综合旅游服务商贸区及其他旅游服务配套设施，总建筑面积25万平方米。</t>
  </si>
  <si>
    <t>自筹</t>
  </si>
  <si>
    <t>一期水上康体体验园已建成投入运营；二期湖心岛五星质量标准的高端酒店已完成外装，目前正在内装阶段，已完成岛湖岸驳岸（护坡）的建设、电梯的安装调试、室外给排水的施工、消防的安装（未进行验收）。三期陆地高科技体验园后勤服务用房主体建设已完成，停车场已完成。</t>
  </si>
  <si>
    <t>二期湖心岛酒店完成建设、装饰并投入运营。</t>
  </si>
  <si>
    <t>玉林福达投资有限公司</t>
  </si>
  <si>
    <t>广西先进装备制造城（玉林）基础设施建设项目</t>
  </si>
  <si>
    <t>2018-450900-48-01-033660</t>
  </si>
  <si>
    <t>建设工程主要包括纬一路、纬一支路、工业大道、纬二路道路等道路总长度11381.3米</t>
  </si>
  <si>
    <t>自筹、贷款及财政扶持</t>
  </si>
  <si>
    <t>已完成工程量的50%</t>
  </si>
  <si>
    <t>完成总工程量的80%</t>
  </si>
  <si>
    <t>玉林联创投资开发有限公司</t>
  </si>
  <si>
    <t>玉林市金特安环保高分子开式不爆轮胎生产及检测基地项目</t>
  </si>
  <si>
    <t>2018-450900-36-03-038680</t>
  </si>
  <si>
    <t>建设10条多站式高速轮胎生产线，建设综合实验室、分子材料实验中心、结构试验中心及检测中心</t>
  </si>
  <si>
    <t>自筹及贷款</t>
  </si>
  <si>
    <t>已备案，完成规划选址等前期工作</t>
  </si>
  <si>
    <t>加快推进多条生产线投产</t>
  </si>
  <si>
    <t>广西玉林金特安科技有限公司</t>
  </si>
  <si>
    <t>广西东鼎华光旅游文化创意广场</t>
  </si>
  <si>
    <t>2019-450960-70-03-030947</t>
  </si>
  <si>
    <t>建设旅游养生，宜家住宅，综合购物，生态观光等综合体项目，建设面积23万平米</t>
  </si>
  <si>
    <t>3~6#楼已封顶，1~2#楼主体结构25层，7~11#楼主体结构10层。</t>
  </si>
  <si>
    <t>20栋楼全部封顶</t>
  </si>
  <si>
    <t>广西东鼎华光文化投资有限公司</t>
  </si>
  <si>
    <t>北流市路宝水泥有限公司异地技改建设熟料新型干法回转窑水泥生产线项目</t>
  </si>
  <si>
    <t>2019-450981-30-03-006512</t>
  </si>
  <si>
    <t>建设2条日产4500吨熟料新型干法回转窑水泥生产线，配套建设纯低温余热发电。</t>
  </si>
  <si>
    <t>一期已投产，余热发电系统也运行发电，在建设二期工程。</t>
  </si>
  <si>
    <t>二期建设</t>
  </si>
  <si>
    <t>北流市路宝水泥有限公司</t>
  </si>
  <si>
    <t>北流帝森新材料有限公司年产岩棉10万吨及金属环保建筑装饰新材料100万立方米项目</t>
  </si>
  <si>
    <t>2019-450981-41-03-030712</t>
  </si>
  <si>
    <t>建设厂房、车间等配套设施，建筑面积17万平方米</t>
  </si>
  <si>
    <t>一期第一条生产线已投产。</t>
  </si>
  <si>
    <t>一期第二条生产线投产。</t>
  </si>
  <si>
    <t>北流帝森新材料有限公司</t>
  </si>
  <si>
    <t>年产10万吨纳米碳酸钙系列产品及100万吨氧化钙项目（一期）</t>
  </si>
  <si>
    <t>2017-450924-30-03-013386</t>
  </si>
  <si>
    <t>建设年产10万吨纳米碳酸钙系列产品及100万吨氧化钙产品生产线</t>
  </si>
  <si>
    <t>1、2号石灰窑基本建设完成，配套设施建设中。</t>
  </si>
  <si>
    <t>完成部分生产线建设</t>
  </si>
  <si>
    <t>广西兴业时泰纳米科技有限公司</t>
  </si>
  <si>
    <t>兴业县扶贫生态移民工程</t>
  </si>
  <si>
    <t>2019-450924-47-01-030851</t>
  </si>
  <si>
    <t>建设扶贫生态移民安置小区、配套公共服务设施及基础设施等;安置人口6040人,总建筑面积18万平方米</t>
  </si>
  <si>
    <t>银行贷款
上级资金
财政补助</t>
  </si>
  <si>
    <t>1.易地扶贫安置小区：已竣工验收。                          
2.便民基础设施一期（消防站）工程：已竣工验收。                                 
3.配套学校项目：已竣工验收。                                                 
4.配套农贸市场工程：1-5轴线结构已封顶，4-14轴地下室施工完成，正在进行4-14轴主体施工。                     
5.配套路网：商贸路和商贸路改造工程已竣工验收，已完成教育路88%，已完成民主路工程23%，已完成文岭东路工程20%，已完成希望路工程37%。</t>
  </si>
  <si>
    <t>部分子项目开工建设</t>
  </si>
  <si>
    <t>兴业县城市建设投资有限公司</t>
  </si>
  <si>
    <t>博白县博力学校工程建设项目</t>
  </si>
  <si>
    <t>建设教学楼、学生宿舍楼、图书馆等设施，总建筑面积16.89万平方米，在校生规模9496人</t>
  </si>
  <si>
    <t>2016--2021</t>
  </si>
  <si>
    <t>一共安排资金项目31个，其中：一、竣工验收3个（①王力中学公租房、②八小教学楼1、③八小教学综合楼）。二、竣工待验14个(①六中教学楼1、②六中教学楼2、③六中教学楼3、④六中教学综合楼1、⑤六中教学综合楼2、⑥六中综合楼3、⑦六中校门、⑧六中学生宿舍2、⑨六中学生宿舍3、⑩六中校内挡土墙、⑪六中食堂、⑫八小教学楼2、⑬八小正门、⑭实验幼儿园保教楼)。三、装修2个（①博中分校教学楼1、②八小学生宿舍）。四、在建主体2个（①博中分校教学综合楼2、②六中围墙）。五、在建基础2个（①实验幼儿园场地硬化、②六中学生宿舍1）。六、已招标未开工5个（①八小校内挡土墙、②八小围墙、③实验幼儿园围墙、④实验幼儿园校门、⑤八小食堂）。七、未招标3个（①六中硬化运动场地、建设校园排水设施、化粪池等附属设施、②六中300米环形塑胶运动场、③六中外围挡土墙。</t>
  </si>
  <si>
    <t>博中分校、六中（王力中学分校）八小、实验幼儿园都实现招生</t>
  </si>
  <si>
    <t>博白县小城镇建设投资有限公司</t>
  </si>
  <si>
    <t>博白县职业中等专业学校异地重建项目</t>
  </si>
  <si>
    <t>2019-450923-82-01-030792</t>
  </si>
  <si>
    <t>职业教育</t>
  </si>
  <si>
    <t>建设教学楼、实训楼、图书馆、综合办公楼等，总建筑面积约15万平方米</t>
  </si>
  <si>
    <t>申请中央资金、各级政府扶持资金、当地政府自筹</t>
  </si>
  <si>
    <t>已有2个项目开工，其中1.教师公租房竣工验收，2.教学楼1#装修，园区内江南路、杏园路、书香大道、雅文路、翰轩路、飞阁路、大观路等主干道已硬化或部分硬化。</t>
  </si>
  <si>
    <t>完成教学楼、食堂、学生宿舍的建设。</t>
  </si>
  <si>
    <t>博白县职业中等专业学校</t>
  </si>
  <si>
    <t>博白县客家书香小镇风情商贸城项目</t>
  </si>
  <si>
    <t>2016-450923-70-03-010097</t>
  </si>
  <si>
    <t>规划总用地面积590亩，建筑占地面积128333.9㎡（约192亩），总建筑面积864490.3㎡，绿化面积143416.5㎡，道路、广场铺装面积121171.56㎡。拟建设民俗风情街、客家博物馆、人文景观展示区、客家商业贸易城。</t>
  </si>
  <si>
    <t>（一）市政道路、公园、广场及总平（1）文体一路电气、交通配套管线管安装累计完成240m；文体四路雨水管沟开挖完成30米；（二）主体结构与装饰装修1.体育馆：（1）外墙GRC装饰完成90%，三层消防管安装完成80%（2）TPO防水卷材完成90%（3）二层强电安装完成37%，2.博物馆王力书院：（1）王力书院屋面挑檐铝合金格栅安装完成50%（2）博物馆一层厕所给排水安装完成至60%；3.图书馆：（1）主馆内墙腻子刮白完成至25%，电线穿管安装完成至37%，室内地板砖铺设完成至47%；（2）副馆弱电布置安装完成至70%，挑檐屋面铝合金格栅安装完成至70%；（3）办公楼屋面挑檐铝合金格栅安装完成10%；4、工人文化宫：（1）三层内墙砌筑完成50%；5、游泳馆：（1）主馆幕墙支座安装完成80％，龙骨安装完成55％；6、训练馆：（1）砌体砌筑完成92%。</t>
  </si>
  <si>
    <t>公建部分竣工</t>
  </si>
  <si>
    <t>博白县城市建设投资有限公司</t>
  </si>
  <si>
    <t>龙腾路二期工程（白沙镇木镜水村至白沙河公路）</t>
  </si>
  <si>
    <t>2017-450521-48-02-016257</t>
  </si>
  <si>
    <t>全长约6.4公里，宽24.5米,包括路基、路面、桥涵、排水及其他配套附属工程</t>
  </si>
  <si>
    <t>已完成工程量的35%</t>
  </si>
  <si>
    <t>除龙腾路二期工程（北海段）中间段约2.8公里按临时通车外，其余全部完成路面硬化施工，全线实现通车。</t>
  </si>
  <si>
    <t>玉林市玉开龙潭开发投资有限公司</t>
  </si>
  <si>
    <t>玉林高铁北站站前道路及周边路网工程</t>
  </si>
  <si>
    <t>2019-450900-48-01-011357</t>
  </si>
  <si>
    <t>建设6条道路，国道G324经玉林北站至玉林高新区道路全长约11.96公里、玉林北站站前西路全长约7.86公里、站西纵一路全长约3.39公里、站东纵二路全长约3.15公里、站南横二路全长约3.51公里、站南横四路全长约3.93公里。</t>
  </si>
  <si>
    <t>多渠道筹措解决</t>
  </si>
  <si>
    <t>1.已取得项目建议书批复、用地预审批复、规划设计条件、可行性研究报告批复；
2.已于2019年12月19日举行开工仪式。</t>
  </si>
  <si>
    <t>开工建设项目一期工程1.871公里道路</t>
  </si>
  <si>
    <t>玉林交通旅游投资集团有限公司</t>
  </si>
  <si>
    <t>玉林本草特色小镇一期工程</t>
  </si>
  <si>
    <t>2017-450960-70-03-041226</t>
  </si>
  <si>
    <t>项目占地约480亩，规划总建筑面积300586平方米，主要建设瑞园、绿园低密度养生居住区，康复国际健康医院，南方养生学院，南药养生美食街，国际幼儿园，养生酒店，健康养护公寓，桃源养生居住区等，建设内容包括道路、绿化、电气、消防等配套基础设施及土地征拆。</t>
  </si>
  <si>
    <t>1.绿园：已完成1#-10#搂主体结构工程、门窗安装工程及室内外装饰装修工程，基本达到交付条件；
2.水上商业街：水街11栋楼已达到竣工验收条件；
3.养生学院正在进行土石方施工。</t>
  </si>
  <si>
    <t>养生学院封顶；瑞园多层洋房部分封顶。</t>
  </si>
  <si>
    <t>广西南药康园投资有限责任公司；玉林市吉营房地产有限公司</t>
  </si>
  <si>
    <t>广西玉林大容山国家森林公园旅游景区一期项目(原广西大容山国家森林公园旅游景区建设项目)</t>
  </si>
  <si>
    <t>2017-450900-78-03-500588</t>
  </si>
  <si>
    <t>主要包含龙门景区、九瀑谷景区、天湖景区、莲花景区、高山大垌景区等。1.桫椤谷野奢度假酒店：总占地约320亩，总建设面积约30000㎡，包括中高端客房、体验式民宿、游客接待中心、游客体验区、精品酒店等内容。2.莲花景区：包括莲池餐厅、莲花寺露营点、教堂、森林西餐厅、草地音乐舞台等内容。3.天湖景区：包括房车营地、高山茶园、枫林、竹林等内容。4.高山大垌景区：总用地面积1500亩，建设用地面积约770亩。建设冰雪世界、养生山居、高山农场、北欧商业小镇等特色体验项目。</t>
  </si>
  <si>
    <t>一、大容山景区：一期项目已基本完成，其中桫椤谷度假酒店、民宿改造及体验区、小莲池教堂、三星级营地、小莲池步道、森林西餐厅、莲花餐厅等项目投入使用。
二、高山大垌景区项目：
1.已完成项目立项、备案等前期报批手续以及林地35.2116公顷的使用许可、林地一期15.7627公顷采伐许可证；已完成项目一期120亩建设用地的建设规划用地许可证及土地使用证办理；已完成项目一期滑雪馆施工图设计、预审，滑雪馆戏雪区概念设计及滑雪酒店初步设计方案；
2.已完成项目一期滑雪馆范围的清表、土方工程及地质勘察；停车场地边停车位已完成植草砖铺设；
3.施工单位生活、办公临时板房、农民工宿舍板房已完成搭设，正在进行室内地板砖铺设及水电安装。</t>
  </si>
  <si>
    <t>高山大垌景区完成滑雪馆、滑雪酒店、户外拓展区项目、道路及基础配套建设。</t>
  </si>
  <si>
    <t>广西乐源大容山文化旅游投资有限公司、容县乐源文化旅游投资有限公司</t>
  </si>
  <si>
    <t>康臣—玉林制药整体搬迁项目</t>
  </si>
  <si>
    <t>2017-450902-27-03-040301</t>
  </si>
  <si>
    <t>建设约30万平方米厂房，将城区的玉林制药厂搬迁至园区，建设制药生产厂房、仓库等设备，并更新生产线，对设备进行升级换代，进行中药提取、中药制药生产</t>
  </si>
  <si>
    <t>电梯标段：已14台电梯到货。
消防标：根据土建进度进行。     云香路工程项目：雨污水管道完成1800m，路基开挖2200m并完成了碎石层铺设。</t>
  </si>
  <si>
    <t>完成一至三标各单体门窗、幕墙、外墙板、屋面瓦等外饰面装饰工程，完成土建收尾工作，达到竣工验收标准。
完成云香路工程，其中包括道路、给排水、路灯等配套设施，实现道路全部通车。完成厂区高低压变配电、网络监控工程。</t>
  </si>
  <si>
    <t>广西玉林制药有限责任公司</t>
  </si>
  <si>
    <t>玉林制药中药提取生产项目</t>
  </si>
  <si>
    <t>2019-450902-27-03-032508</t>
  </si>
  <si>
    <t>建筑面积约10万平方米，建设质检大楼、综合仓库、酊水车间、提取车间、连廊、危险品库、酒精罐区等,年生产中药提取物2000吨</t>
  </si>
  <si>
    <t>正在建设厂房，其中一栋提取车间和约11000平方的药材仓库已竣工。正在继续进行内部装修，购置了相关设备</t>
  </si>
  <si>
    <t>完成部分厂房建设</t>
  </si>
  <si>
    <t>恒科中药提取基地项目</t>
  </si>
  <si>
    <t>2018-450900-27-03-013970
2018-450900-27-03-030746</t>
  </si>
  <si>
    <t>总建筑面积约6万平方米，新建中药提取车间、饮片生产车间、现代医药物流仓库、研发中心等,年储藏常用医药2000吨</t>
  </si>
  <si>
    <t>项目已经办理好不动产权证书、项目登记备案证、建设用地规划许可证、工程规划许可证。目前，实验楼、行政办公楼、1号厂房、综合仓库已完成主体结构浇筑、墙体砌砖及外墙装饰工程，正在进行内部装修及设备安装。</t>
  </si>
  <si>
    <t>实现地块一竣工投产；地块二完成主体厂房建设。</t>
  </si>
  <si>
    <t>广西民众医药有限公司</t>
  </si>
  <si>
    <t>中国—东盟康美（玉林）中药饮片生产（二期）项目</t>
  </si>
  <si>
    <t>2019-450900-27-03-032176</t>
  </si>
  <si>
    <t>建设研发楼、生产车间、仓库及附属设施，建设饮片生产线等,主要进行中药饮片的物流和年产10万吨中药饮片的加工生产</t>
  </si>
  <si>
    <t xml:space="preserve">一期地块一120亩厂房、办公室、研发楼已完成建设，外墙装修已完成97%，室内墙体装修同步进行中。                                                                                    </t>
  </si>
  <si>
    <t>完成主体内外装修。</t>
  </si>
  <si>
    <t>康美（玉林）中药产业园有限公司</t>
  </si>
  <si>
    <t>正威广西玉林新材料产业项目一期</t>
  </si>
  <si>
    <t>2019-450923-33-03-020272</t>
  </si>
  <si>
    <t>1、低氧光亮铜杆及电气化铁路架空导线车间设计生产规模年产25万吨，其中Φ8mm低氧光亮铜杆11万吨，Φ2.6mm低氧光亮铜线12万吨，铜银合金电气化铁路架空导线 2万吨。2、精密控制电源线车间设计生产规模为年产27000万条精密控制电源线。3、精密铜线车间设计生产规模为年产铜束线、规格丝及架空绞线用硬铝线10万吨，其中铜束线6.5万吨，规格丝35万吨，架空绞线用硬铝线0.11万吨。4、汽车线车间设计生产规模为年产汽车线、电子线、布电线以及新能源电缆258万公里，折合铜量2.67万吨，其中汽车线和电子线216万公里，折合铜量1.51万吨，布电线39万公里，折合铜量0.98万吨，新能源电缆3.1万公里，折合铜量0.18万吨。</t>
  </si>
  <si>
    <t>精密铜线车间竣工</t>
  </si>
  <si>
    <t>深圳工厂搬迁，25万吨低氧光亮铜杆竣工。</t>
  </si>
  <si>
    <t>广西泽威实业有限公司</t>
  </si>
  <si>
    <t>玉林（福绵）生态纺织基地建设项目</t>
  </si>
  <si>
    <t>2018-450903-18-03-006069</t>
  </si>
  <si>
    <t>新建纺织标准生产厂房，以及基地内道路、电网、管网、绿化等配套设施，总建筑面积118万平方米</t>
  </si>
  <si>
    <t>业主自筹及银行贷款</t>
  </si>
  <si>
    <t>项目土规调整已完成，用地报批已批复，项目已开工建设，目前已进行场地平整约400亩，路网等配套设施在建中。</t>
  </si>
  <si>
    <t>完成路网等基础设施配套建设；标准厂房主体工程开工建设。</t>
  </si>
  <si>
    <t>广西永赢投资开发有限公司</t>
  </si>
  <si>
    <t>玉林市中滔循环经济产业基地建设项目</t>
  </si>
  <si>
    <t>2017-450903-77-03-030896</t>
  </si>
  <si>
    <t>新建标准厂房建筑面积54.6万平方米，新建安置区建筑面积38.2万平方米及配套路网、绿化等基础设施</t>
  </si>
  <si>
    <t>已完成项目前期工作。已开工建设，21家签约入园企业有6家已开工建设，其中3家已试产。</t>
  </si>
  <si>
    <t>完成道路、电网、管网等配套设施开工建设。部分入驻企业进场施工建设。</t>
  </si>
  <si>
    <t>玉林市新滔环保科技有限公司</t>
  </si>
  <si>
    <t>玉林（福绵）中商灯饰产业生产基地建设项目</t>
  </si>
  <si>
    <t>2018-450903-38-03-039519</t>
  </si>
  <si>
    <t>新建灯饰产业基地标准厂房、灯饰研发中心、综合业务大楼、配套宿舍楼等配套设施；总建筑面积15.7万平方米</t>
  </si>
  <si>
    <t>该项目已完成土地平整和办理完成土地招拍挂手续。项目已开工建设。</t>
  </si>
  <si>
    <t>完成道路、管网等配套设施建设；标准厂房主体开工建设。</t>
  </si>
  <si>
    <t>广西中商电器有限公司</t>
  </si>
  <si>
    <t>福绵区林产品深加工综合利用开发项目</t>
  </si>
  <si>
    <t>2017-450903-05-03-037885</t>
  </si>
  <si>
    <t>年加工3万吨八角干果，生产莽草酸、茴油、八角粉；年产松香1.5万吨、松节油0.3万  吨、马来松香7500吨。总建筑面积12万平方米</t>
  </si>
  <si>
    <t>项目已完成立项、规划选址、用地预审、环评、林业、节能等前期工作，正在开展征地前期对接工作。</t>
  </si>
  <si>
    <t>广西壮族自治区国有六万林场</t>
  </si>
  <si>
    <t>玉林市UNIZ3D打印机生产研发中心建设项目</t>
  </si>
  <si>
    <t>2019-450903-41-03-012427</t>
  </si>
  <si>
    <t>建设年产50-100万台3D打印机的生产基地，合作建立对外提供3D打印服务的工程中心及有关研究机构</t>
  </si>
  <si>
    <t>目前项目已在玉林市福绵区玉福大道旁内租用临时厂房1500平方米用于项目前期试产，租用厂房已装修完毕，生产组机器设备安装已完成并试产。已完成场地平整及地勘工作，项目已开工建设，正在进行消防给水管焊接、地下室已基本完工。</t>
  </si>
  <si>
    <t>完成项目一期主体建设工程。</t>
  </si>
  <si>
    <t>玉林市福泰建设投资发展有限责任公司</t>
  </si>
  <si>
    <t>玉林市装配式建筑与现代绿色建材产业基地</t>
  </si>
  <si>
    <t>2018-450903-48-01-000017</t>
  </si>
  <si>
    <t>新建钢构、预制墙体材料、预制装修材料等生产标准厂房、仓储物流产品交易中  心、展销中心、科技研发中心、安置区及行政办公大楼及路网等设施，总建筑面积146万平方米</t>
  </si>
  <si>
    <t>上级财政资金，业主自筹</t>
  </si>
  <si>
    <t>1、基地第一批用地指标2534亩已批复。                                                 2、土方工程一期一标完成总投资量约84.1%，完成场地整平约1000亩，所有工业用地已达到交付条件；一期一标石方工程（一）已完成100%目前提交竣工资料；土方工程一期二标段完成填土方约174万方；完成清表637.82亩；完成场地整平约453.3亩占总面积51.49%                                                3、二号路、六号路已开工建设，二号路一标段（K1+760～K2+557.479）完成占总工程量约39.3%，二号路二标段（K0+300~K1+760）完成总工程量完成投资：15%。
六号路工程已完成占总工程量约75%，目前正在进行人行道铺装收尾工作，底层沥青混凝土备料中；清洗水稳层面准备底层沥青混凝土工作面；                                                                                                    4、供电网、供水管道等基础设施已完工，运行；装配式建筑及建筑信息模型技术应用示范项目已完成量占总投资的73.2%（1450.8万元）；正在进行工作：①屋面女儿墙砌砖；②屋面机房砌筑、机房屋面钢筋绑扎；                                                                                                                                    5、中建科技集团有限公司、中建集成房屋有限公司、中铁贵州工程有限公司、迈瑞司（北京）抗震住宅技术有限公司、河北新大地机电制造有限公司、广西中商电器有限公司、华南理工大学等大型企业及高校已签约入驻基地，项目一期签约生产企业中，在本地生产的竹缠绕复合管道已投入使用，中铁玉林新型竹基复合材料生产基地项目（玉林（福绵）节能环保产业园PPP项目园区标准厂房建设工程项目（一期）——一标段）1#厂房钢结构主体已完成，2#厂房已完成钢结构地脚螺栓预埋、基础、地梁混凝土浇筑； 中建科技玉林装配式建筑PC厂项目已开始生产福高项目、展示中心项目构件；河北新大地装配式PC成套生产线生产项目厂房已完成，6月已投产；迈瑞司玉林建筑工业化产业园项目钢结构主体已完成。目前正在对接洽谈的企业有长安重工（钢结构） 、三一筑工（PC厂）、河北科莱达公司（集成房屋）、中集集团（集成房屋）等。</t>
  </si>
  <si>
    <t>装配式建筑及建筑信息模型技术应用示范项目、二号路（K0+300～K1+760)道路、排水、绿化、照明、交通及交通监控（K1+760～K2+557.479）照明、二号路供水和六号路完成</t>
  </si>
  <si>
    <t>玉林（福绵）生态制衣基地建设项目</t>
  </si>
  <si>
    <t>2018-450903-18-03-007879</t>
  </si>
  <si>
    <t>新建制衣标准生产厂房136座、展销楼2座、仓库2座，合计建筑面积120万平方米；新建基地配套路网合计混凝土路面19万平方米，新建范围内电网、管网、绿化等配套设施</t>
  </si>
  <si>
    <t>项目已完成立项、规划选址、节能、水保、用地预审、占用林地、用地报批、征地公告等批复，场地土地清表已经开始，路网、水电管网等配套设施已开工建设。已有7家企业开工建设，其中1家已试产。</t>
  </si>
  <si>
    <t>完成场地三通一平，部分入驻企业进场施工建厂。</t>
  </si>
  <si>
    <t>玉林交通商贸物流园（玉林二环东路项目）一期</t>
  </si>
  <si>
    <t>2019-450902-70-03-033288</t>
  </si>
  <si>
    <t>主要建设高层住宅、高端商业MALL，上海风情商业步行街，高端健身会所等配套设施，总建筑面积约100万平方米</t>
  </si>
  <si>
    <t>工程形象进度：地块一总建筑面积47万平方米，已全面开工建设。1、2、3、5、6、8、16、17、18、19、20、21号楼已封顶。地块A总建筑面积39万平方米，目前商业街已竣工投入使用并进行招商工作,小学已全面开工建设。</t>
  </si>
  <si>
    <t>1、2、3、5、6、8、16、17、18、19、20、21号楼装修，小学建设主体工程。</t>
  </si>
  <si>
    <t>广西交通投资集团有限公司
广西玉林通洲物流有限公司</t>
  </si>
  <si>
    <t>广西亚邦汽配农机科技产业园项目</t>
  </si>
  <si>
    <t>2018-450000-47-03-043059</t>
  </si>
  <si>
    <t>建设整车销售、汽车配件销售、汽车维修、二手车交易、汽车检验中心、农机及配件销售和农机维修保养、商业配套等设施，总建筑面积28.5万平方米。</t>
  </si>
  <si>
    <t>场地整理。</t>
  </si>
  <si>
    <t>建设主体工程。</t>
  </si>
  <si>
    <t>河南神鹏实业集团</t>
  </si>
  <si>
    <t>广西容县容州古城绣江景区一期工程</t>
  </si>
  <si>
    <t>2016-450921-72-01-011302</t>
  </si>
  <si>
    <t>项目总用地面积798.1亩，总建筑面积约226197.30㎡，包括南国唐城和南洋城两大主要景区的旅游基础设施。</t>
  </si>
  <si>
    <t>场地平整已完成35%，营销中心地勘已完成。</t>
  </si>
  <si>
    <t>完成营销中心主体建设</t>
  </si>
  <si>
    <t>容县乐源文化旅游投资有限公司</t>
  </si>
  <si>
    <t>博白县林产品综合经销物流项目（一、二期）</t>
  </si>
  <si>
    <t>2018-450923-05-03-005258</t>
  </si>
  <si>
    <t>一期主要建设林产品综合加工中心、市场交易中心、生活服务配套区等；年生产加工板材1.05万立方米，实木地板16万平方米，古典家具2900套，人造板14.7万立方米，装修用实木线3.5万件；二期主要建设市场交易区8万平方米，加工区13.2万平方米，物流区7.6万平方米等配套设施</t>
  </si>
  <si>
    <t>基础建设，设备定购。</t>
  </si>
  <si>
    <t>基础建设</t>
  </si>
  <si>
    <t>广西博白县工业园区建设投资有限公司</t>
  </si>
  <si>
    <t>玉林市玉东新区“五彩田园”园区地质灾害综合整治项目一期工程</t>
  </si>
  <si>
    <t>2018-450960-77-03-009243</t>
  </si>
  <si>
    <t>主要对规划用地进行土地整理，利用整理后的土地进行建设禅意石宅景观区、异域风情街、洞穴景观区及运动休闲区等，总建筑面积21.9万平方米</t>
  </si>
  <si>
    <t>推进高程倒坡稳定坡面、坡顶水沟施工及边坡支护、绿化工程。</t>
  </si>
  <si>
    <t>开展绿化工程</t>
  </si>
  <si>
    <t>玉林市华信置业有限公司</t>
  </si>
  <si>
    <t>博白县客家书香小镇工艺品交易中心项目</t>
  </si>
  <si>
    <t>2016-450923-70-03-010101</t>
  </si>
  <si>
    <t>规划总用地面积234659.77平方米（约352亩），建筑占地面积78542.05平方米，绿化面积83020.56平方米；总建筑面积436918.45平方米。项目拟建设芒竹编工艺供销展示交易区、南流江奇石展示区、客家手工艺品展销区、农副产品交易区。</t>
  </si>
  <si>
    <t>基础建设。</t>
  </si>
  <si>
    <t>博白县年产10万吨水牛乳制品智能加工项目</t>
  </si>
  <si>
    <t>2017-450923-14-03-006468</t>
  </si>
  <si>
    <t>建设全自动智能化生产线12条，年产10万吨水牛乳制品，生产车间总面积12.5万平方米</t>
  </si>
  <si>
    <t>广西桂牛水牛乳业股份有限公司</t>
  </si>
  <si>
    <t>玉林市玉东新区文体路北延长线片区路网及周边配套工程</t>
  </si>
  <si>
    <t>2017-450900-48-01-500542</t>
  </si>
  <si>
    <t>项目包括新建片区市政道路路网工程和星火路以北地块“三通一平工程”：1.片区市政道路路网工程拟新建道路共7条，总长约7585.67米；名榜路长1212.67米，红线宽度30米；2.建设星火路以北拟用地面积为100亩地块的“三通一平工程”，建设内容包括征地拆迁工程、片区路网建设工程、场地凭证工程、临时道路工程、临时室外水电工程等。</t>
  </si>
  <si>
    <t>1.已取得项目建议书批复、用地预审批复、地灾批复、环评批复、规划技术条件及技术论证报告；现在正在报批总平图；
2.文体北路靠教育东路约长400米半幅道路完成清表完成拆迁7座简易板房及大平房约3800平方，征地完成12800平方米、名榜路小学路段约长300米完成拆迁5座民房约750平方，征地完成3750平方米，路基平整完成。</t>
  </si>
  <si>
    <t>1.完成规划审批；
2.完成红线范围内清表、地面浮土清运、路基土石方开挖换填、局部溶洞填埋处理、排水管道安装、电气工程安装、路床整形完成、道路结构等施工。</t>
  </si>
  <si>
    <t>玉林交通旅游投资集团有限公司
广西中鼎世纪投资集团有限责任公司</t>
  </si>
  <si>
    <t>河池市</t>
  </si>
  <si>
    <t>河池市红星美凯龙商业广场暨特色文旅小镇</t>
  </si>
  <si>
    <t>2017-451202-70-03-038801</t>
  </si>
  <si>
    <t>建设居购物广场、电商产业园区、文化、旅游、观光、娱乐等为一体的新型商业综合体；总建筑面积19万平方米</t>
  </si>
  <si>
    <t xml:space="preserve"> 一期工程万汇城项目已完成主体工程，道路硬化和内外墙装修工程完成80%</t>
  </si>
  <si>
    <t>二期开工建设，完成地下停车场三层建设</t>
  </si>
  <si>
    <t>上海红星美凯龙实业有限公司</t>
  </si>
  <si>
    <t>河池市人民政府</t>
  </si>
  <si>
    <t>第十三届广西（河池）园林园艺博览会园博园建设项目</t>
  </si>
  <si>
    <t>2018-451281-78-01-026455</t>
  </si>
  <si>
    <t>电力工业（新能源除外）</t>
  </si>
  <si>
    <t>项目用地面积3640亩（约合242.68公顷），其中水域面积1845亩（约合122.98公顷）、陆地面积1731亩（约合115.41公顷）、其他用地4.29公顷。房屋总建筑面积39052平方米、园区内道路57728平方米。包含园林建筑、园林绿化、景观小品、园区道路、景观桥梁、景观照明、湖面工程、给排水工程、电气工程、14个设区市展区以及其他配套附属设施</t>
  </si>
  <si>
    <t>财政资金  银行贷款   业主自筹</t>
  </si>
  <si>
    <t>完成前期工作；完成园内部分基础设施项目已开工建设及部分雨污管网敷设工程；完成部分220kV庆永线及220kV河庆Ⅰ线线路迁改工程</t>
  </si>
  <si>
    <t>完成园区主体工程</t>
  </si>
  <si>
    <t>宜州新区管委会</t>
  </si>
  <si>
    <t>河池市鑫锋蓄电池有限公司新型蓄电池异地技改及环境综合治理项目</t>
  </si>
  <si>
    <t>2019-451209-38-03-020115</t>
  </si>
  <si>
    <t>年产1000万千伏安时新型铅酸蓄电池（电动车用、储能用、汽车及混合动力车用）</t>
  </si>
  <si>
    <t>2014-2022</t>
  </si>
  <si>
    <t>一期已投产，二期部分生产线投产，部分生产线进行设备安装调试</t>
  </si>
  <si>
    <t>蓄电池二期投产</t>
  </si>
  <si>
    <t>河池市鑫锋蓄电池有限公司</t>
  </si>
  <si>
    <t>广西誉升有色金属有限公司复杂锌多金属矿综合回收项目</t>
  </si>
  <si>
    <t>2017-451202-32-03-016555</t>
  </si>
  <si>
    <t>年产锌锭10万吨、回收稀散金属锗50吨、工业级硫磺4.5万吨,粗铜38吨，精镉132吨，铁矿粉1.47万吨</t>
  </si>
  <si>
    <t>倒班楼、综合楼已正在装修，已订购部分重点设备；厂房主体工程已开始施工，精矿储存舱体完成70%，直接浸出车间设备基础完成70%，硫磺仓库、机修及综合仓库等厂房框架完成60%，锌铸形及成品库厂房框架完成15%</t>
  </si>
  <si>
    <t>项目一期投产</t>
  </si>
  <si>
    <t>广西誉升有色金属有限公司</t>
  </si>
  <si>
    <t>河池市金城江城区龙江两岸景观改造及水电站工程</t>
  </si>
  <si>
    <t>2016-451202-77-01-012120</t>
  </si>
  <si>
    <t>水库为中型水库，正常蓄水位185米、死水位184.5米，总库容5212万立方米；电站总装机容量2×7.5MW，预留Ⅶ级船闸，为小⑴型电站。建设：①溢流闸坝123.2米；②上坝道路180米；③鱼道718.123米；④发电厂房；⑤城区段架空敷设在河堤内的污水管道进行改造4348米;⑥两岸观景亮化美化：坍岸处理10.67千米、城区防洪堤加固2.31千米、护岸加固1.38千米以及配置绿植</t>
  </si>
  <si>
    <t>自治区补助国家建设基金贷款银行贷款及引进民间资本</t>
  </si>
  <si>
    <t>完成项目建设用地红线范围内的征地、迁坟及青苗补偿工作；完成110KV和 10KV高压线迁移；完成临时公式管迁改；完成一期土石方开挖、围堰、倒流明渠及高压旋喷及帷幕灌浆</t>
  </si>
  <si>
    <t>完成大坝混凝土浇筑3万立方米至交通桥桥面高程197.5m；完成厂房混凝土浇筑3.8万立方米至安装间高程197.5m；完成鱼道混凝土浇筑0.8万立方米；完成金属结构制作与安装700吨；完成城区龙江两岸景观改造工程6千米</t>
  </si>
  <si>
    <t>河池市国有资产投资经营有限责任公司</t>
  </si>
  <si>
    <t>河池市大任产业园—药融园标准厂房及配套设施项目（一期）</t>
  </si>
  <si>
    <t>2019-451209-47-01-016335</t>
  </si>
  <si>
    <t>项目建设标准厂房、办公综合楼、宿舍及室外工程等相关配套设施，项目一期占地约为372.5亩</t>
  </si>
  <si>
    <t>2020-2021</t>
  </si>
  <si>
    <t>财政补贴业主自筹</t>
  </si>
  <si>
    <t>已取得立项、可研批复，完成场地平整工程施工设计及监理、初步设计招标，初步设计文本正在编制中。正在加快推进场地平整施工，已完成土石挖填方约215万立方米，占整体工程量的93.5%</t>
  </si>
  <si>
    <t>完成8栋标准厂房、办公综合楼、宿舍主体结构建设及部分室外工程等相关配套设施</t>
  </si>
  <si>
    <t>河池市老虎山片区棚户区改造项目</t>
  </si>
  <si>
    <t>2018-451202-48-01-044949</t>
  </si>
  <si>
    <t>建设安置用房及配套实施，总建筑面积50.6万平方米</t>
  </si>
  <si>
    <t>业主自筹财政拨款</t>
  </si>
  <si>
    <t>下任安置点：完成基础开挖
民族高中安置点：正在进行项目概念性规划设计；
板立安置点：由金城江区政府开展土地房屋征拆工作                                     上任安置点：1.1#、2#正在装修
芝田安置点：1.1#、2#、3#外部装修，幼儿园已完全部主体工作
新村安置点：1.农贸路、塘面路完成部分主路施工。2.胜利路、塘面路二标、塘面路三标：进场施工；3.安置住房（宜居公园悦府）：已完成设计单位的选定，设计单位正在进行规划总平方案的编制
桥卜安置点（宜居蓝山国际）：完成不动产登记、立项、总平规划方案、建筑设计方案的审批</t>
  </si>
  <si>
    <t>下任安置点完成主体结构及部分砌体施工；民族高中安置点开展项目前期审批工作；板立安置点开展土地房屋征拆工作；上任安置点、芝田安置点项目竣工验收；新村安置点：农贸路竣工验收；塘面路完成无征迁部分道路施工，甩项验收；胜利路、塘面路二标、塘面路三标无征迁部分主路施工；安置住房（宜居公园悦府）完成项目前期审批工作，开展招标工作；桥卜安置点（宜居蓝山国际）完成项目前期审批工作，开展招标工作；</t>
  </si>
  <si>
    <t>市城投公司</t>
  </si>
  <si>
    <t>广西现代职业技术学院综合实训楼及周边广场建设工程</t>
  </si>
  <si>
    <t>2017-451202-82-01-001411</t>
  </si>
  <si>
    <t>建设综合实训楼，建筑面积6万平方米，附属设施5万平方米</t>
  </si>
  <si>
    <t>中央资金地方配套业主自筹</t>
  </si>
  <si>
    <t xml:space="preserve">完成主楼20-21层柱梁板墙的钢筋绑扎与模板制安及混凝土浇捣及其内外脚手架的搭设工作。
完成水电预埋18-21层，给排水系统管道安装2-10层，消火栓、喷淋系统管道安装5-8层
</t>
  </si>
  <si>
    <t>综合实训楼竣工</t>
  </si>
  <si>
    <t>广西现代职业技术学院</t>
  </si>
  <si>
    <t>南丹至下老高速公路</t>
  </si>
  <si>
    <t>2017-451200-48-01-035930</t>
  </si>
  <si>
    <t>全长105.8公里，双向四车道，路基宽26米，设计时速100公里。</t>
  </si>
  <si>
    <t>南丹县、天峨县已经成立项目征地拆迁工作机构，征地拆迁安置补偿方案已经制定印发，业主单位于10月提供了约50公里征地红线图，征地拆迁工作已正式启动。6个施工标段项目驻地建设已经完成，钢材、水泥等筑路材料已经陆续采购进场，项目已于2019年7月28日选取先行开工点进场实施，部分节点（如隧道口、桥梁）已开展实质性施工</t>
  </si>
  <si>
    <t>完成路基20%以上，桥隧工程15%以上</t>
  </si>
  <si>
    <t>广西交投集团</t>
  </si>
  <si>
    <t>东兰至都安县域经济干道(东兰至都安大兴二级公路)</t>
  </si>
  <si>
    <t>2017-451200-48-01-015658</t>
  </si>
  <si>
    <t>新建县域经济干道116.298公里，按照二级路标准建设，设计时速60公里，路宽15、12、10米三种标准。</t>
  </si>
  <si>
    <t>上级补助业主自筹银行贷款</t>
  </si>
  <si>
    <t xml:space="preserve">   东兰段目前已完成挖土石方82.2%，填方86.8%，软土地基处理76.6%，混凝土挡墙和路肩墙52.4%，桥梁桩基52.9%，桥梁下部构造13.2%，隧道开挖78.5%，仰拱33.1%，二衬36.1%，完成总工程量约38%;都安段目前已完成路基清表24公里，路基挖石方37万立方米，路基挖土方11万立方米，利用石方14万立方米，涵洞5道40米，片石混凝土挡土墙4500立方米，浆砌片石挡土墙5500立方米，完成总工程量约30%;大化段施工图设计已基本完成，拟开展社会资本方采购招标工作</t>
  </si>
  <si>
    <t>东兰段完成路基80%，启动路面工程施工；都安段完成路基80%，启动路面工程施工；大化段完成路基30%，桥涵工程20%</t>
  </si>
  <si>
    <t>东兰交通局、大化交通局、都安交通局</t>
  </si>
  <si>
    <t>河池市金城江区六甲至拔贡旅游二级道路</t>
  </si>
  <si>
    <t>2017-451202-91-01-037929</t>
  </si>
  <si>
    <t>二级公路，长10.6公里。</t>
  </si>
  <si>
    <t>完成征地及清表工作，正在进行土方、石方挖掘</t>
  </si>
  <si>
    <t>累完成路基土石方20%，桥梁10%，涵洞20%</t>
  </si>
  <si>
    <t>河池市金城江区公路管理所</t>
  </si>
  <si>
    <t>宜州市东盟国际茧丝绸交易中心项目</t>
  </si>
  <si>
    <t>2017-450000-70-03-035826</t>
  </si>
  <si>
    <t>建设桑蚕茧交易中心、丝绸展销中心、茧丝绸商务中心等，总建筑面积55万平方米</t>
  </si>
  <si>
    <t>上级补助业主自筹</t>
  </si>
  <si>
    <t>已开工建设15栋综合楼，其中一期Ａ地块12栋批发市场已完成主体封顶，有8栋已完成外墙装修，4栋完成部分外墙装修，4#-12#楼间完成道路硬化及排污工程;Ｂ地块茧丝绸交易中心大楼完成第三层施工；仓储中心大楼正在进行基础平整</t>
  </si>
  <si>
    <t>项目一期A地块、B地块全部完工并投入使用，二、三期开工建设</t>
  </si>
  <si>
    <t>广西丰瑞达投资有限公司</t>
  </si>
  <si>
    <t>广西龙洲岛生态旅游度假区（一期）</t>
  </si>
  <si>
    <t>2018-451281-61-01-024663</t>
  </si>
  <si>
    <t>建设养生度假、生态观光、乡村休闲、水上娱乐、特色餐饮等配套设施，总建筑面积5.1万平方米</t>
  </si>
  <si>
    <t>2016—
2025</t>
  </si>
  <si>
    <t>完成农家餐厅、农家独院、壮家土菜馆、七彩民宿村、儿童乐园；建设环岛公路和山顶观光休闲步道及道路两旁绿化工程；完成大门及集散中心基础建设</t>
  </si>
  <si>
    <t>完成生态停车场及刘三姐古镇的建设</t>
  </si>
  <si>
    <t>河池市宜康旅游投资发展有限公司</t>
  </si>
  <si>
    <t>宜州区高家堡道路工程</t>
  </si>
  <si>
    <t>2017-451281-54-01-013436</t>
  </si>
  <si>
    <t>市政道路，全长7869米，为东西走向，东接刘三姐大道，西至四桥路接通金宜大道</t>
  </si>
  <si>
    <t>地方配套</t>
  </si>
  <si>
    <r>
      <t>1.完成高家堡西路刘三姐大道至欣荣路接通金宜大道部分设计图进行调整和补充。
2.</t>
    </r>
    <r>
      <rPr>
        <sz val="11"/>
        <color indexed="10"/>
        <rFont val="宋体"/>
        <family val="0"/>
      </rPr>
      <t>完成迎宾大道至江头路路段江头路以东约300米路床已完成路基回填、两侧排水排污管道埋设和2个涵洞施工，现正在进行路面碎石层铺筑，准备铺筑路面水泥稳定碎石层。</t>
    </r>
    <r>
      <rPr>
        <sz val="11"/>
        <color indexed="8"/>
        <rFont val="宋体"/>
        <family val="0"/>
      </rPr>
      <t xml:space="preserve">
</t>
    </r>
  </si>
  <si>
    <t>完成工程量20%</t>
  </si>
  <si>
    <t>河池市宜州区城乡建设管理所</t>
  </si>
  <si>
    <t>省道S305宜州经北牙至龙头公路</t>
  </si>
  <si>
    <t>2017-451281-48-01-032010</t>
  </si>
  <si>
    <t>二级公路，全长72公里，路基宽度10米</t>
  </si>
  <si>
    <t>上级补助
地方配套</t>
  </si>
  <si>
    <t xml:space="preserve"> 省道S305宜州经北牙至龙头公路正在开展征地拆迁工作，目前已完成路基清表58公里、路基土石方1312648立方米、浆砌片石挡土墙46791立方米、涵洞3223米，拆除结构物9182立方米，碎石垫层122022平方米，水稳基层5000平方米，完成22个桥梁桩基及31片箱梁制作</t>
  </si>
  <si>
    <t>主体工程基本完工</t>
  </si>
  <si>
    <t>宜州区交通运输局</t>
  </si>
  <si>
    <t>宜州区环城道路及景观提升建设工程（二期）</t>
  </si>
  <si>
    <t>2019-451281-48-01-002041</t>
  </si>
  <si>
    <t>环城路规划道路总长约6.111公里，具体有以下3条市政道路：
1.高家堡东路为东西向城市主干路，建设起点为刘三姐大道（城南中石化加油站），终点与三桥路南段接通。该路规划长约215米，宽32米。
2.三桥路南段为南北向城市主干路，建设起点为高家堡东路，终点接通东升路。该路规划长约1935米，宽32米。
3.三桥路北段为南北向城市次干路，建设起点为三桥北端，终点接通石牛隘。该路规划长约3961米，宽24米。</t>
  </si>
  <si>
    <r>
      <t>1.</t>
    </r>
    <r>
      <rPr>
        <sz val="11"/>
        <color indexed="10"/>
        <rFont val="宋体"/>
        <family val="0"/>
      </rPr>
      <t xml:space="preserve">三桥路南段已完成东升路至老铁路段路基土方换填。  </t>
    </r>
    <r>
      <rPr>
        <sz val="11"/>
        <color indexed="8"/>
        <rFont val="宋体"/>
        <family val="0"/>
      </rPr>
      <t xml:space="preserve">
2.</t>
    </r>
    <r>
      <rPr>
        <sz val="11"/>
        <color indexed="10"/>
        <rFont val="宋体"/>
        <family val="0"/>
      </rPr>
      <t>三桥路北段、三桥路南段、高家堡东路的调整规划和施工图设计工作已经完成，现正在进行图纸审查。</t>
    </r>
  </si>
  <si>
    <t>开工建设三桥路北段，继续建设三桥路南段的剩余路段</t>
  </si>
  <si>
    <t>罗城棉花天坑旅游度假区二期项目</t>
  </si>
  <si>
    <t>2017- 451225-47-03-501311</t>
  </si>
  <si>
    <t>棉花天坑旅游度假区道路扩建、玻璃栈道建设、停车场、观景台、溶洞基础设施、度假酒店、民宿建设等</t>
  </si>
  <si>
    <t>1.完成景区大门、生态停车场、游客服务中心、旅游厕所、天坑栈道等建设，景区已于2019年4月已经正式营业；2.完成天坑剧院、悬崖酒吧、天坑游泳池、泥巴酒店、民族美食街、长生洞、旅游扶贫长廊建设、旅游道路扩建、悬崖酒店基础设施建设等，已经通过4A景区评定</t>
  </si>
  <si>
    <t>完善景区道路等配套基础设施建设；完善提升长生洞旅游设施建设等</t>
  </si>
  <si>
    <t>广西罗城棉花天坑旅游开发有限公司</t>
  </si>
  <si>
    <t>罗城仫佬大道建设项目</t>
  </si>
  <si>
    <t>2016-451225-48-01-010852</t>
  </si>
  <si>
    <t>位于县城区城西新区内，呈西东走向，起点位于坝心村与G242相接，终于创业大道交叉路口，全长3500米，红线宽度30米</t>
  </si>
  <si>
    <t>银行贷款
债券    上级补助</t>
  </si>
  <si>
    <t>进行现场清表、局部开挖工作</t>
  </si>
  <si>
    <t>完成3.5公里道路建设及附属工程建设</t>
  </si>
  <si>
    <t>罗城住房城乡建设局</t>
  </si>
  <si>
    <t>天峨县县城四桥</t>
  </si>
  <si>
    <t>2016-451222-48-01-011873</t>
  </si>
  <si>
    <t>桥梁长度约384米，宽24米，引道长度2267米</t>
  </si>
  <si>
    <t>上级补助
政府债券
地方配套</t>
  </si>
  <si>
    <t>正在进行桩基施工，完成桩基工程的40%</t>
  </si>
  <si>
    <t>完成桩基建设，开展桥梁建设，完成总分工程量的50%</t>
  </si>
  <si>
    <t>天峨县交通运输局</t>
  </si>
  <si>
    <t>红水河健康养生之旅——天峨蓝衣壮休闲养生旅游度假区</t>
  </si>
  <si>
    <t>2017-451222-61-03-029829</t>
  </si>
  <si>
    <t>建设天峨蓝衣壮小镇、龙滩大峡谷国家森林公园景区和川洞河燕子湖景区；主要包括：水上项目、景区游客中心、图腾文化广场、蚂拐民俗文化表演中心、蓝衣壮美食街、商养体验区、蓝衣壮吊脚楼客栈、亲子游乐园、狩猎场、温泉、游客服务中心等配套设施；总建筑面积65万平方米</t>
  </si>
  <si>
    <t xml:space="preserve">
  1.完成项目备案、选址用地预审，环评、林地审批；
 2.开工建设房建绿化工程、变压器增容等项目
 3.望龙茶室和亲子拓展区、玻璃栈道、溜索、特种游乐等设备工程招标文件送集团审批
   </t>
  </si>
  <si>
    <t>完成望龙龙茶室和亲子拓展区等龙滩大峡谷国家森林公园景区提升项目一期工程建设；协助新奥集团开展天峨蓝衣壮小镇工程总体规划、选址、用地预审批复，水保等项目前期工作</t>
  </si>
  <si>
    <t>广西红水河旅游发展有限公司</t>
  </si>
  <si>
    <t>广西东兰双语法官培训基地建设项目</t>
  </si>
  <si>
    <t>2017-451224-91-01-013247</t>
  </si>
  <si>
    <t>建设培训主楼、大礼堂、培训管理综合楼、学员宿舍楼、学员食堂、训练用房等配套设施，总建筑面积3.2万平方米。</t>
  </si>
  <si>
    <t>申请上级补助资金及地方配套</t>
  </si>
  <si>
    <t>进行河道改道施工，完成挖搬土方8.75万元方，混凝土0.462万方</t>
  </si>
  <si>
    <t>完成河道清淤及河道改道施工，工程主体结构基础部分施工</t>
  </si>
  <si>
    <t>东兰县人民法院、东兰县国投公司</t>
  </si>
  <si>
    <t>巴马瑶族自治县盘阳大道项目</t>
  </si>
  <si>
    <t>2017-451227-48-01-022249</t>
  </si>
  <si>
    <t>城市主干道，全长约7.6公里，双向六车道，路宽40米，沿线设置综合管廊</t>
  </si>
  <si>
    <t>1、已完成可研、立项、用地预审、选址、环评、水保、林地批复；2、完成3公里清表，400m软基处理，50万方路基回填，100m乡道转换交通，45米箱涵基础。</t>
  </si>
  <si>
    <t>巴马城投公司</t>
  </si>
  <si>
    <t>巴马年出栏50万头生猪养殖基地暨加工产业项目（一期第一批）</t>
  </si>
  <si>
    <t>2017-451227-03-01-035139</t>
  </si>
  <si>
    <t>建设1座1.2万头能繁母猪繁育基地（年出栏25万头仔猪）、一座公猪受精站（200头公猪）、年加工5万吨有机肥加工厂等配套设施</t>
  </si>
  <si>
    <t>完成一号生产线工程主体施工</t>
  </si>
  <si>
    <t>部分工程竣工投产</t>
  </si>
  <si>
    <t>巴马禾盛牧业发展有限公司</t>
  </si>
  <si>
    <t>广西巴马仁乡洞天福地景区项目</t>
  </si>
  <si>
    <t>2017-450000-47-03-012336</t>
  </si>
  <si>
    <t>建设游客服务中心、酒店、道路广场、生态停车场、神仙剧场、风情瑶寨、瀑布及绿化景观等配套工程；总建筑面积8万平方米</t>
  </si>
  <si>
    <t>1.二期酒店已完成地上四层；2.甲篆镇总体规划局部修改方案已报自治区人民政府待批</t>
  </si>
  <si>
    <t>完成酒店基础建设和景区品质改造</t>
  </si>
  <si>
    <t>广西巴马明天旅游产业开发有限公司、徐海明</t>
  </si>
  <si>
    <t>河池市凤山县公共服务中心项目</t>
  </si>
  <si>
    <t>2019-451223-88-01-000005</t>
  </si>
  <si>
    <t>建设文化综合馆大楼、体艺活动中心、综合服务中心、标准足球场及标准跑道等配套工程，总建筑面积37500平方米</t>
  </si>
  <si>
    <t>上级补助</t>
  </si>
  <si>
    <t>1.综合楼A 区地下车库部位底板砼浇筑，一层柱钢筋绑扎
2.综合楼C 区地下室基础联系梁钢筋绑扎
3.边坡脚手架搭设</t>
  </si>
  <si>
    <t>A区B区C区主体建筑外部装修完成、运动场投入使用</t>
  </si>
  <si>
    <t>凤山县文化广电体育和旅游局</t>
  </si>
  <si>
    <t>凤山县三门海养生旅游度假项目（一期）</t>
  </si>
  <si>
    <t>2017-451223-78-01-026465</t>
  </si>
  <si>
    <t>建设游客服集散务中心、景区景观广场、停车场、农家乐、卫生服务站等旅游配套设施，总建筑面积5.7万平方米</t>
  </si>
  <si>
    <t>银行贷款财政拨款业主自筹</t>
  </si>
  <si>
    <t>1.三门海游客集散中心外墙装修已完成，停车场、停车位铺装已完成90%，完成广场石材铺装、水景制作
2.百岁峰步道以及骑行绿道已进行基础开挖</t>
  </si>
  <si>
    <t>子项目三门海游客集散中心完成建设投入使用；完成百岁峰步道、观景亭及景观河岸、自行车绿道、旅游厕所等基础设施建设</t>
  </si>
  <si>
    <t>红水河健康养生之旅—大化瑶泉生态旅游度假区（一期）</t>
  </si>
  <si>
    <t>2017-451229-70-03-031543</t>
  </si>
  <si>
    <t>建设温泉养生度假区7800平方米、民俗风情休闲区1.6万平方米、生态旅游码头4000平方米、水上活动体验中心、生态旅游集散中心6000平方米和其他生态旅游配套设施；总建筑面积6.3万平方米</t>
  </si>
  <si>
    <t>500米进场道路竣工验收，完成80亩的清表工作，红线范围内坟墓迁移，完成土地招拍挂任务，开工建设生态旅游码头</t>
  </si>
  <si>
    <t>建成旅游码头，游客服务中心完成主体工程60%的工程量，商业街完成30%的工程量</t>
  </si>
  <si>
    <t>大化瑶族自治县易地扶贫搬迁与城镇化结合试点工程二期配套基础设施项目</t>
  </si>
  <si>
    <t>2019-451229-48-03-028143</t>
  </si>
  <si>
    <t>建设拿银安置区住宅及公共服务设施，包括拿银小学、幼儿园、公共服务中心等；就业配套设施包括农贸市场、扶贫车间、创业园等；基础设施配套：市政道路、活动广场、供排水、供电等，总建筑面积约70万平方米</t>
  </si>
  <si>
    <t>银行专项贷款</t>
  </si>
  <si>
    <t>供电、排洪管道、市政道路、扶贫车间：已完工；拿银幼儿园外围道路已完成工；拿银幼儿园活动综合楼4050平方米竣工待验，附属工程已完工；拿银小学主体结构完成；外墙装修完成65%；室内装修完成60%；附属配套工程未施工</t>
  </si>
  <si>
    <t>完成拿银小学建设及配套工程；完成扶贫车间建设并投入使用、完成市政道路和活动广场以及公共基础设施</t>
  </si>
  <si>
    <t>大化瑶族自治县国投公司</t>
  </si>
  <si>
    <t>南丹县刁江车河河罗家湾段整治工程</t>
  </si>
  <si>
    <t>2018-451221-76-03-022324</t>
  </si>
  <si>
    <t>河道清淤清障、河道开挖（明渠段及隧洞段）、浆砌石挡土墙、堤防填筑、堤坡生态链锁砖铺设及草皮护坡等，占地面积95.38亩</t>
  </si>
  <si>
    <t>明渠段河道开挖已完成20%</t>
  </si>
  <si>
    <t>完成明渠河道开挖，砌筑河堤及堤坡及草皮护坡</t>
  </si>
  <si>
    <t>南丹县南方有色金属有限责任公司</t>
  </si>
  <si>
    <t>南丹县南方有色金属有限责任公司锌氧压浸出技术创新绿色制造项目（一期）</t>
  </si>
  <si>
    <t>2019-451221-32-03-012857</t>
  </si>
  <si>
    <t>年产电锌（Zn99.995%）12万吨、硫磺（S99.8%）4.85万吨、精镉（Cd99.99%）610.41吨、铟锭（In99.99%）17.34吨</t>
  </si>
  <si>
    <t>完成场地平整90%</t>
  </si>
  <si>
    <t>场地平整及挡土墙建设；完成勘察、设计及部分厂房基础开挖</t>
  </si>
  <si>
    <t>南丹县正华冶炼厂10Kt/a 锑冶炼升级改造、10Kt/a锑白深加工及综合回收工程</t>
  </si>
  <si>
    <t>2018-451221-32-03-022565</t>
  </si>
  <si>
    <t>淘汰河池市3家锑冶炼企业的烧结鼓风炉落后产能，采用先进的氧气侧吹熔池熔炼工艺在河池市南丹工业园区现有厂区实施技术改造，年产精锑1万吨、锑白1万吨</t>
  </si>
  <si>
    <t>底吹炉、侧吹炉厂房已建设完成，已完成设备安装，完成工程量的90%；正在安装电收尘设备，完成工程量的95%；正在安装制酸系统的设备，完成工程量90%；正在建设制氧站并安装设备，已完成工程量的80%</t>
  </si>
  <si>
    <t>完成设备安装</t>
  </si>
  <si>
    <t>南丹县正华冶炼厂</t>
  </si>
  <si>
    <t>南丹县商贸大数据仓储冷链物流工程</t>
  </si>
  <si>
    <t>2018-451221-59-03-022361</t>
  </si>
  <si>
    <t>建设现代化仓储物流基地、冷库、农产品交易区、物流大数据平台以及配套设施，总建筑面积2.2万平方米</t>
  </si>
  <si>
    <t>目前已经取得项目一期的土地不动产权证书、建设用地规划许可证，完成了项目一期的三通一平、环评备案、地勘等工作；完成规划设计；提交第二期土地手续等待批复当中</t>
  </si>
  <si>
    <t>待第二期土地手续完善，完成二期的三通一平等工作后，再统一进行交易市场、冷库、停车场等工程建设</t>
  </si>
  <si>
    <t>南丹县振宏物流有限公司</t>
  </si>
  <si>
    <t>南丹县南方有色金属有限责任公司锡生产系统环境治理升级改造项目</t>
  </si>
  <si>
    <t>2017-451200-32-03-017963</t>
  </si>
  <si>
    <t>年产精锡3万吨，总建筑面积约3.3万平方米</t>
  </si>
  <si>
    <t>完成新选址场地平整60%</t>
  </si>
  <si>
    <t>广西南丹南方金属有限公司</t>
  </si>
  <si>
    <t>南丹全域旅游开发——丹炉山旅游景区项目</t>
  </si>
  <si>
    <t>2017-451221-61-03-027752</t>
  </si>
  <si>
    <t>建设玻璃栈道、观光步道、游客服务中心、文化展览馆、生态停车场、民宿改造等配套设施；总建筑面积14万平方米</t>
  </si>
  <si>
    <t>1.生态停车场完成85%；水系公园建设完成40%；
2.仙丹阁餐饮中心正在进行装修阶段,进度完成80%；
3.古城配套设施完善进度80%；古法炼丹及采砂体验配套设施在做前期筹备工作；</t>
  </si>
  <si>
    <t>完成生态停车场、水系公园、仙丹阁、古城配套设施建设</t>
  </si>
  <si>
    <t>广西南丹县富得旅游投资有限公司</t>
  </si>
  <si>
    <t>广西南丹温泉国际旅游度假区(二期)</t>
  </si>
  <si>
    <t>2016-451221-61-03-010197</t>
  </si>
  <si>
    <t>建设度假酒店、自驾游房车营地、停车场、养老康复中心、升级改造温泉浴池及旅游配套设施等</t>
  </si>
  <si>
    <t>1.度假酒店主体建设完成并封顶，正在开展内外装饰工程；
2.泳池建设完成，别墅主体正在建设中，泡池正在建设中</t>
  </si>
  <si>
    <t>完成温泉主体酒店内外装修、完善小泡池精装修、别墅精装修，完善景区路、电、水网建设</t>
  </si>
  <si>
    <t>广西南丹泽源旅游开发有限责任公司</t>
  </si>
  <si>
    <t>南丹县全域旅游项目-丹泉文化旅游创业园</t>
  </si>
  <si>
    <t>2017-451221-61-03-015317</t>
  </si>
  <si>
    <t>建设桂西北游客集散中心、特色文化旅游商业区、特色旅游商品、特色餐饮美食、特色休闲保健等配套设施，总建筑面积12.5万平方米</t>
  </si>
  <si>
    <t>五星级酒店已经封顶，准备进行装修阶段；特色街已完成地下室，马上进行主体施工阶段，现正在重新调整立面设计</t>
  </si>
  <si>
    <t>开展五星级酒店装修，完成商业街主体建设</t>
  </si>
  <si>
    <t>南丹县吉朗房地产开发有限责任公司</t>
  </si>
  <si>
    <t>南丹县全域旅游项目-千家瑶寨·万户瑶乡中国白裤瑶民族风情小镇项目</t>
  </si>
  <si>
    <t>2017-451221-81-03-039686</t>
  </si>
  <si>
    <t>建设白裤瑶易地搬迁居住区、商业街、民族体育小镇、大型实景舞台、公路交通基础设施，游客咨询服务中心、游客集散中心、星级旅游公厕等旅游配套设施，建筑面积50万平方米</t>
  </si>
  <si>
    <t>1.里湖项目王尚片区完成二级旅游景区33栋商铺主体工程；2.王尚观水坝、瑶王府酒店完成主体80%，
3.下沉式广场建设主体基本完成；白裤瑶“粮仓”完成66个；
4.文旅综合服务台、文化馆完成基础建设</t>
  </si>
  <si>
    <t>开展瑶王府装修33栋商铺装修,综合服务站,公共卫生间装修 ,文化馆建设装修及观光水坝和下沉式广场美化建设。</t>
  </si>
  <si>
    <t>广西梦之瑶旅游开发有限公司</t>
  </si>
  <si>
    <t>环江县华山至驯乐（何家寨）公路工程</t>
  </si>
  <si>
    <t>2016-451226-48-01-012278</t>
  </si>
  <si>
    <t>二级公路，全长49.5公里，路基宽8.5米</t>
  </si>
  <si>
    <t>1标：累计完成总金额的11.2％；2标：累计完成总金额的13.9％。；3标：累计完成总金额的5.65％；4标：累计完成总金额的5.9％；5标：总进度完成：18.5%</t>
  </si>
  <si>
    <t>完成全线5个标段的路基建设</t>
  </si>
  <si>
    <t>环江县城投公司</t>
  </si>
  <si>
    <t>环江县华能环江界子良风电场项目</t>
  </si>
  <si>
    <t>2018-451226-44-02-022665</t>
  </si>
  <si>
    <t>总装机容量12万千瓦</t>
  </si>
  <si>
    <t>风机基础完成开挖浇筑，输电线路完成架设，完成进场道路施工</t>
  </si>
  <si>
    <t>完成风机运输及部分机器安装，实现风机发电</t>
  </si>
  <si>
    <t>华能新能源股份有限公司</t>
  </si>
  <si>
    <t>百色市</t>
  </si>
  <si>
    <t>隆林各族自治县中医医院整体搬迁项目</t>
  </si>
  <si>
    <t>2018-451031-83-01-004001</t>
  </si>
  <si>
    <t>按320张病床设置，总建筑面积为3.8万平方米</t>
  </si>
  <si>
    <t>中央资金地方配套</t>
  </si>
  <si>
    <t>1、目完成35kv、10kv线路拆除工作；完成施工临时用地设备（变压器）安装；施工用水安装；正在进行项目部的地面硬化，活动板房搭建工作已完成约90%。
2、目前正在进行土石方开挖回填工作，完成工程量约为土石方工程总量的80%，地下室土石方正在进行开挖施工作业；
3、中医医院整体搬迁项目排水系统工程已开始进场进行场地平整，排水管道基槽土石方开挖施工、管沟地基换填碎石。；总承包项目的临时项目地面硬化，围墙砌筑工作。</t>
  </si>
  <si>
    <t>1、完成隆林各族自治县中医医院整体搬迁项目主体施工作业；
2、完成项目装饰装修工程80%工程量；
3、完成项目安装工程70%工程量。</t>
  </si>
  <si>
    <t>隆林各族自治县中医医院</t>
  </si>
  <si>
    <t>百色市人民政府</t>
  </si>
  <si>
    <t>右江民族医学院百东校区建设项目（一期）</t>
  </si>
  <si>
    <t>2017-451002-82-01-021320</t>
  </si>
  <si>
    <t>建设校行政用房、会堂、教学用房、实验室、图书馆、学生宿舍、食堂、室内体育用房相关附属设施，总建筑面积约19万平方米，容纳学生人数约5000人</t>
  </si>
  <si>
    <t>1、已完成项目立项、环评报告批复、取得一期500亩用地不动产证；
2、完成1、2标段工程勘察、设计、施工、监理合同签订，确定各参建单位；                                                                                                                                                    3、一期场地平整完成80%工程量（因110KV高压线未完成搬迁）；
4、完成1、2标段部分临时设施的建设。
5、完成3、4标段初设设计及审批。</t>
  </si>
  <si>
    <t>1、完成1、2标段主体结构封顶；
2、计划3标段（图书馆）完成结构封顶；
3、4标段（室外配套设施工程）计划完成室外场地施工，其余道路、管网等市政工程配合单体建筑进度安排施工。</t>
  </si>
  <si>
    <t>右江民族医学院</t>
  </si>
  <si>
    <t>广西信发铝电有限公司160万吨氧化铝配套3号赤泥堆场</t>
  </si>
  <si>
    <t>2016-451025-32-03-010178</t>
  </si>
  <si>
    <t>总库容2100万立方米，主要建设赤泥输送、赤泥压滤、堆场主体等</t>
  </si>
  <si>
    <t>11月18日已举行开工仪式,入库道路正在施工。</t>
  </si>
  <si>
    <t>广西信发铝电有限公司</t>
  </si>
  <si>
    <t>乐业县绕城线工程</t>
  </si>
  <si>
    <t>2018-451028-78-01-040544</t>
  </si>
  <si>
    <t>市政道路，全长2.7公里</t>
  </si>
  <si>
    <t>1.7月1日通过自治区财政厅3P库审核，正报财政部3P库审核，目前正在开展社会资本方资格预审工作。2.项目已完成施工图基本设计，正送专家组会审。3.项目正开展征地拆迁工作，已完成第一轮房屋拆迁摸底调查和入户评估工作。</t>
  </si>
  <si>
    <t>完成工程量的20%</t>
  </si>
  <si>
    <t>乐业县交通运输局</t>
  </si>
  <si>
    <t>广西西林-云南广南生态产业扶贫示范园基础配套设施项目(一期）</t>
  </si>
  <si>
    <t>2017-451030-48-01-038718</t>
  </si>
  <si>
    <t xml:space="preserve">包括建设标准厂房，总建筑面积约6.4万平方米，其中含有交易市场、信息中心、冷链、仓库、厂房建设；建设市政道路7 条,五纵两横总路线长度3808米，宽度8.5米-14米。铺设给排水管网及边坡支护工程 7.2万平方米。
</t>
  </si>
  <si>
    <t>上级补助银行贷款业主自筹</t>
  </si>
  <si>
    <t>目前场平工程已完成95%，给排水工程已完成60%，道路工程准备工作已完成。计划在2020年春节前完成园区内所有场平工程、给排水工程、道路工程。</t>
  </si>
  <si>
    <t>完成园区内场平工程、给排水工程、道路工程。</t>
  </si>
  <si>
    <t>西林县开发投资集团有限公司</t>
  </si>
  <si>
    <t>那坡县平孟互市区物流大道</t>
  </si>
  <si>
    <t>2018-451026-54-01-009455</t>
  </si>
  <si>
    <t>项目道路为城市次干路，设计速度40千米每小时，全长2146米，红线宽度为10米。</t>
  </si>
  <si>
    <t>土方开挖工程量50%。</t>
  </si>
  <si>
    <t>完成80%工程量</t>
  </si>
  <si>
    <t>那坡县边境贸易总公司</t>
  </si>
  <si>
    <t>广西百色鹏翔粉体技术有限公司年产30万吨铝酸钙粉项目</t>
  </si>
  <si>
    <t>2017-451026-26-03-029537</t>
  </si>
  <si>
    <t>建设一条年产30万吨水处理剂用铝酸钙粉生产线，生产销售水处理剂用铝酸钙粉，建设一条10万吨的聚合氯化铝粉生产线，配套矿山开采</t>
  </si>
  <si>
    <t>厂房施工中，开始进行设备采购。</t>
  </si>
  <si>
    <t>项目二期开工建设</t>
  </si>
  <si>
    <t>广西百色鹏翔粉体技术有限公司</t>
  </si>
  <si>
    <t>广西平果天昌酒业投资有限公司年产3万千升茶酒项目</t>
  </si>
  <si>
    <t>2018-451023-15-03-030979</t>
  </si>
  <si>
    <t>建筑面积11万平方米，采用自主研发的茶酒专利技术（专利号ZL201010223445.8）生产茶酒，2019年一期建成后达到年产茶酒5000千升，2021年二期建成后年产茶酒30000千升。</t>
  </si>
  <si>
    <t>项目6月已完成名称工商变更（只更改名称，其他主体架构不变），并取得“天盛”商标注册。项目已取得环评批复，总平批复，能评批复；完成技术中心、生产车间外墙施工，完成大门建设和围墙改造；倒班楼、员工活动中心、包装车间、勾调中心正在进行土建；部分生产设备已安装。</t>
  </si>
  <si>
    <t>广西天昌酒业投资有限公司</t>
  </si>
  <si>
    <t>靖西市一洲锰业有限公司年产10万吨新能源汽车专用高纯度硫酸锰项目</t>
  </si>
  <si>
    <t>2019-451025-26-03-015721</t>
  </si>
  <si>
    <t>建设年产10万吨新能源汽车专用高纯度硫酸锰，总建筑面积7507.4平方米，其中改建原车间2370.5平方米，新建车间4812.9平方米，仓储用房324平方米。项目分二期建设，一期建设年产5万吨汽车专用纯度硫酸锰，建设内容包括新开1#精制车间；改建原1#化合车间、1#净化车间、成品库；二期建设内容：新建2#化合车间、2#与3#净化车间、2#精制车间。</t>
  </si>
  <si>
    <t>完成料厂主体建设，正在建设仓库、兑矿厂、办公楼等。</t>
  </si>
  <si>
    <t>完成项目工程量的40%</t>
  </si>
  <si>
    <t>广西靖西市一洲锰业有限公司</t>
  </si>
  <si>
    <t>靖西鑫盛矿业技术有限公司年产80万吨活性氧化钙项目</t>
  </si>
  <si>
    <t>2019-451025-30-03-003389</t>
  </si>
  <si>
    <t>主要建筑面积10万平方米。年产80万吨活性氧化钙配套年开采150万吨石灰石，废料合理利用建设180商砼线2条物流及加油站等配套项目。</t>
  </si>
  <si>
    <t>桩基进场。</t>
  </si>
  <si>
    <t>靖西鑫盛矿业技术有限公司</t>
  </si>
  <si>
    <t>平果县右江两岸防洪护岸一期工程建设项目总承包（EPC）工程</t>
  </si>
  <si>
    <t>2018-451023-78-01-037764</t>
  </si>
  <si>
    <t>新建道路13.57公里，建设道路工程8条，配套建设基础设施及绿化亮化等</t>
  </si>
  <si>
    <t>1.沿江路路基完成100%，排水工程完成100%，箱涵完成，桥梁墩柱施工完成，正在进行桥台及预制梁施工；                          2.那劳谭包村村道（长约560米，宽3.5-4.5米）施工完成；                          3.沿江路三标延长1、2号路正在进行土方工程施工。</t>
  </si>
  <si>
    <t>1.沿江路路完成桥台及预制梁施工；                          2.那劳谭包村村道完工；                          3.沿江路三标延长1、2号路开展土方工程、路基施工。</t>
  </si>
  <si>
    <t>广西平果县城市建设投资有限责任公司</t>
  </si>
  <si>
    <t>平果县产城融合一体化项目（一期）—平果县那劳大桥工程及路网建设项目工程</t>
  </si>
  <si>
    <t>2019-451023-47-01-003584</t>
  </si>
  <si>
    <t>新建桥长372米，农产品物流园路网道路1.2公里，新建道路1.7公里，道路宽度40米</t>
  </si>
  <si>
    <t>1.那劳大桥南岸K0+016.5-K0+344.448已完成路基工程及级配碎石层施工。           
2.路基土石方工程:那劳大桥北岸路基清表及软基开挖完成10500m³，软基换填土6100m³；路基填方15000m³，路基挖方18000m³，雨水管基础开挖280m。
3.桥梁工程：①主桥2#拱座右幅第一层基础浇筑175m³ ；②主桥3#左右幅拱座完成浇筑第一层基础混凝土320m3；引桥5#桥台扩大基础完成浇筑第二层基础混凝土约760m3。③引桥0#台已完成浇筑桩基。④引桥桩基共16根桩，全部完成浇筑并开挖到承台垫层面，已完成破桩头。</t>
  </si>
  <si>
    <t>完成引道工程路基施工、桥梁工程部分桩基施工。</t>
  </si>
  <si>
    <t>平果县马头镇驮金农村路网改造及建设工程总承包（EPC）工程</t>
  </si>
  <si>
    <t>2018-451023-54-01-037765</t>
  </si>
  <si>
    <t>新建农村路网4.8公里；改造路面里程18.2公里等配套设施</t>
  </si>
  <si>
    <t>1.驮弯三十米路已完成雨污排水管安装及基层级配石工程施工，目前开始进行水稳层层施工；
2.横一路已完成雨污排水管安装及基层级配石工程施工，完成第一套水稳层埔设约250米，目前正在进行剩余水稳层埔设施工；
3.纵二路已完成雨污排水管及基层级配石施工约150米，完成塔式高压线处扶壁式挡土墙混凝土施工约30米，目前正在进行剩余石方开挖及雨污排水管施工。</t>
  </si>
  <si>
    <t>1.驮弯三十米路完成水稳层层施工；
2.横一路完成水稳层埔设施工，并开展路面施工；
3.纵二路完成石方开挖及雨污排水管施工。</t>
  </si>
  <si>
    <t>广西平果开发投资集团有限责任公司</t>
  </si>
  <si>
    <t>天成（田东）国家有机农业综合体项目（二期）</t>
  </si>
  <si>
    <t>2017-451022-01-03-018071</t>
  </si>
  <si>
    <t>项目总建筑面积18.4万平方米，建设“有机农业智能化科普示范基地”、“生态农业休闲旅游度假区”两大板块</t>
  </si>
  <si>
    <t>1、已完成征地76亩、流转土地约2000亩；                                                                  2、现代农业智慧文化展示馆建设完成；                                3、冷链、包装一体化中心建设完成；                                  4、自动化规模生产设施种植示范基地完成路网、排水、供电设施建设；                                                           5、旅游核心区主干道路建设完成。</t>
  </si>
  <si>
    <t>完成60%工程量</t>
  </si>
  <si>
    <t>广西田东长江天成农业有限公司</t>
  </si>
  <si>
    <t>平果县县城区城中村棚户区改造项目——城北片区工程总承包（EPC）</t>
  </si>
  <si>
    <t>2018-451023-47-01-038242</t>
  </si>
  <si>
    <t>总建筑面积78.2万平方米，共安置4876户</t>
  </si>
  <si>
    <t>1#五层梁板钢筋绑扎。
2#一层梁板浇筑。
3#一层梁板浇筑。
4#梁板钢筋绑扎。
5#基础筏板浇筑。
6#基础筏板浇筑。
7#砌砖胎模完成60%。
8#桩头破除完成40%。
9#旋挖桩完成30%。
10、11，12，13#土方开挖完成70%。
14，15#未开挖。
16#基础筏板浇筑。
17#二层梁板浇筑。
18#五层梁板浇筑。</t>
  </si>
  <si>
    <t>1-18#楼实现封顶，并开展二次结构施工。</t>
  </si>
  <si>
    <t>田东县中医医院整体搬迁二期工程二次装修工程</t>
  </si>
  <si>
    <t>2019-451022-83-01-000369</t>
  </si>
  <si>
    <t>包含电梯、医院安全监控网络工程、医院信息智能化网络、污水处理、中药制剂室及专业专项建设项目等工程</t>
  </si>
  <si>
    <t>设备的采购工作、完成电梯、计算机网络系统安装及弱电安装。热水系统设备安装，直饮水系统设计</t>
  </si>
  <si>
    <t>完成工程量的50%</t>
  </si>
  <si>
    <t>广西田东农工贸有限责任公司</t>
  </si>
  <si>
    <t>百色市百东新区深百合作产业园基础设施项目一期工程</t>
  </si>
  <si>
    <t>2018-451000-47-01-010023</t>
  </si>
  <si>
    <t>路线全长约13966米,主要建设内容包括：1.林产业园入园道路全长2129米;2.那达路（经八路）全长1140米;3.致富路（北环那吉连接线）全长约1192米;4.百兰路北段延长线（经一路北段）全长约1700米;5.百贤路北段（经四路北段）全长1237米;6.北环路（一期工程）全长6568米</t>
  </si>
  <si>
    <t>1.林产业园入园道路：已建成通车B、C路段，A段正在开展路面施工；
2.经八路：工程竣工；
3.致富路、百贤路北段开展土方施工；
5.百兰路北段已完成约1.6公里路基、雨污水管道施工；
6.北环路（一期工程）完成立项、可研、初设等前期工作，进入招投标阶段</t>
  </si>
  <si>
    <t>1.林产业园入园道路竣工
2.百兰路北段完成部分路面施工；
3.北环路、致富路、百贤路北段开展路基、排水施工</t>
  </si>
  <si>
    <t>广西百色百东投资有限公司</t>
  </si>
  <si>
    <t>华润五丰（田阳）生态养殖供港基地项目</t>
  </si>
  <si>
    <t>2018-451021-03-03-028255</t>
  </si>
  <si>
    <t>1.年饲养120万羽蛋鸡项目，总建筑面积39168平方米；2.年饲养1万头优良母猪繁育场及年出栏20万头商品猪养殖集中区项目，总建筑面积140785平方米；3.年饲养6万套种鸡、年出栏500万羽肉鸡养殖集中区及年产15万吨有机复合肥厂建设项目，总建筑面积192990平方米；4.田阳县贫困村经济集体养殖集中区项目，年饲养肉鸡105万羽，总建筑面积63000平方米</t>
  </si>
  <si>
    <t>1、20万羽肉鸡集中区、105万羽肉鸡集中区已于2019年3月份竣工投入运营。
2、 120万羽蛋鸡集中区完成3栋育雏舍建设和设备安装；12栋育成舍建设完成；捡蛋设备已经全部采购到场，正在安装产蛋设备。
3、年出栏20万头商品猪养殖集中区项目完成施工、监理合同签订，完成肉猪集中区场地平整919亩。有12栋棚舍完成地基建设;完成13栋育肥舍钢架棚主体建设、20栋育肥舍正在构建，完成总工程量的38.6%。
4、25万吨饲料厂：原料厂房地基已经做好平面硬化，原料厂房钢架结构正在施工建设。</t>
  </si>
  <si>
    <t>完成20万头肉猪集中区、120万羽蛋鸡集中区、25万吨饲料加工厂等项目建设</t>
  </si>
  <si>
    <t>田阳县敢壮大地林业有限公司</t>
  </si>
  <si>
    <t>百色市隆林各族自治县鹤东大道工程</t>
  </si>
  <si>
    <t>城市主干道，总长约21公里，双向六车道，道路红线宽为50米</t>
  </si>
  <si>
    <t>完成项目部分用地红线图的征地外业工作、完成项目部的建设以及完成路基工程约2.2亿产值。</t>
  </si>
  <si>
    <t>1.完成主线K1+300~K5+800及民高连接线路基路面施工作业。
2.完成主线K1+300~K5+800边坡防护。
3.完成主线K1+300~K5+800管道工程及交通绿化工程70%工程量。</t>
  </si>
  <si>
    <t>隆林县华隆公司</t>
  </si>
  <si>
    <t>靖西壮族文化旅游开发项目</t>
  </si>
  <si>
    <t>2017-451025-70-03-015243</t>
  </si>
  <si>
    <t>建设壮族风情文化区、壮乡民俗文化体验区、边关旅游风情商贸区及配套公共服务设施，总建筑面积25万平方米</t>
  </si>
  <si>
    <t>项目A-1商业区已完成建设并正常运营；项目A-2洋房区已陆续交房；项目B-1地块清表已完成，正在进行主体建筑基础开挖工作，少量建筑主体开建，17幢主体建筑封顶。</t>
  </si>
  <si>
    <t>继续开展项目A-2洋房区的交房工作；继续推进项目B-1地块建设，加快B地块的征地工作和A-3、B-2地块的用地报批工作。</t>
  </si>
  <si>
    <t>靖西伟光汇通旅游产业发展有限公司</t>
  </si>
  <si>
    <t>百兴金兰铝工业园铝精深加工项目</t>
  </si>
  <si>
    <t>2018-451021-32-03-006477</t>
  </si>
  <si>
    <t>年产31万吨铝加工材，其中，铝板带15万吨,铝箔1万吨，汽车发动机缸体50万件，汽车发动机缸盖50万件</t>
  </si>
  <si>
    <t>目前已经完成铸轧车间所有钢架结构的搭建和封顶工作，主要生产设备已经运至现场，正在进行厂房道路施工</t>
  </si>
  <si>
    <t>广西百金铝业有限公司</t>
  </si>
  <si>
    <t>田东县滨江新区基础设施建设项目</t>
  </si>
  <si>
    <t>2017-451022-54-01-038328</t>
  </si>
  <si>
    <t>总长约17公里，包括民滨江大道一期、族路、庆平路南段、靖逸路一期、红星路一期、红棉路、合恒路一期、龙湾路等8条城市道路</t>
  </si>
  <si>
    <t>银行贷款地方自筹</t>
  </si>
  <si>
    <t>滨江大道一期、田东县红星路一期工程、庆平路南段道路工程、靖逸路一期工程、合恒路、民族路6条路已开工建设，红棉路已竣工</t>
  </si>
  <si>
    <t>完成民族路、庆平路、红星路建设；                                   合恒路、靖逸路、龙湾路完成施工进度的80%。滨江路一期施工招标及建设完成施工进度的40%。</t>
  </si>
  <si>
    <t>百色市人民医院百东分院项目</t>
  </si>
  <si>
    <t>2017-451002-83-02-030367</t>
  </si>
  <si>
    <t>总建筑面积约20万平方米，设计床位1200床</t>
  </si>
  <si>
    <t>企业自筹
银行贷款</t>
  </si>
  <si>
    <t>（1）住院楼B栋、C栋已完成主体封顶、砌砖，正在开展内外墙抹灰；
（2）综合楼（门诊楼、医技楼、体检中心）砌砖完成50%，住院楼D栋、行政科研楼砌砖完成20%
（3）报告厅正在进行钢结构主体安装完毕，正在安装附属构件</t>
  </si>
  <si>
    <t>完成主体装修</t>
  </si>
  <si>
    <t>西南（平果）冷链物流交易中心</t>
  </si>
  <si>
    <t>2017-451023-59-03-016388</t>
  </si>
  <si>
    <t>建设冷藏保鲜、农副产品加工展示、物流配送、交易批发、信息及结算及检疫检测等功能区及相关办公、生活配套区配套设施；总建筑面积13.5万平方米</t>
  </si>
  <si>
    <t>全部地块已完成场地平整；园区主干道路完成硬化，全部道路完成路基和面层；4#楼农副产品（生姜）加工生产线已安装调试完成，智能化包装设备安装完成，制冷设备安装完成，冷冻库已试运营；8#检验检疫及消毒分拣楼主体施工完成100%，外墙装修已完成，月台通道硬化完成，装卸平台门封开始安装，正进行内墙装修；9#楼主体完成100%，装卸平台门封开始安装，外墙装修基本完成；7#办公楼主体完成100%，在室内装修中；景观喷泉正在施工；3#制糖、炼茶油车间装修完成，正在安装分装灌装设备、分等级进行检测，为正式投产做准备。</t>
  </si>
  <si>
    <t>4#楼农副产品（生姜）加工生产线冷冻库运营；8#检验检疫及消毒分拣楼完成施工；9#楼进行装修；7#办公楼进行装修；3#制糖、炼茶油车间设备安装，</t>
  </si>
  <si>
    <t>广西平果宏庆投资开发有限公司</t>
  </si>
  <si>
    <t>西林县易地扶贫搬迁安置新区基础设施建设一期工程</t>
  </si>
  <si>
    <t>2017-451030-48-01-008147</t>
  </si>
  <si>
    <t>市政道路（含市政管线），总长14公里</t>
  </si>
  <si>
    <t>目前场平工程已完成95%，给排水工程已完成60%，道路工程准备工作已完成。</t>
  </si>
  <si>
    <t>1.完成城西大道、入城大道、横二路、教育路、句町路路面施工
2.完成道路绿化、路灯
3.完成场地平整100%
4.完成公共配套厕所5座、垃圾中转站1个</t>
  </si>
  <si>
    <t>西林县福临投资有限公司</t>
  </si>
  <si>
    <t>百色大道三期（田阳段)</t>
  </si>
  <si>
    <t>2018-450000-54-01-010139</t>
  </si>
  <si>
    <t>市政道路，全长13公里，路基宽66米</t>
  </si>
  <si>
    <t>清表完成1.5公里。已首期支付土地、青苗补偿款1060万元，还有250万补偿款正在办理请款中，已进场施工，正在进行线缆拆迁。</t>
  </si>
  <si>
    <t>完成百色大道三期（田阳段）桥梁涵洞、给排水施工，完成路基路面50%</t>
  </si>
  <si>
    <t>田阳县交通运输局</t>
  </si>
  <si>
    <t>百色水库灌区工程</t>
  </si>
  <si>
    <t>2017-000052-76-01-002549</t>
  </si>
  <si>
    <t>设计灌溉面积59.2万亩，新建5条干管137.7公里，76条支管总长201公里</t>
  </si>
  <si>
    <t>①银屯～凡平隧洞工程，累计完成隧洞开挖及支458米，占设计工程量2251米的20.34%，占年度目标1200米的38.17%。10月完成隧洞进口开挖及支护46米，完成1个错车道（20米）开挖支护。</t>
  </si>
  <si>
    <t>林逢和保群泵站完成土建工程并具备安装条件、完成钢筒混凝土（PCCP）管生产20km、完成管道安装120km</t>
  </si>
  <si>
    <t>百色水库灌区管理中心</t>
  </si>
  <si>
    <t>凌云县那位水库工程</t>
  </si>
  <si>
    <t>2018-451027-76-01-002313</t>
  </si>
  <si>
    <t>总库容436万立方米，有效库容377万立方米，修建供水主管道长6.7公里</t>
  </si>
  <si>
    <t>累计完成左岸坝肩边坡土石方开挖6.66万m3；完成左岸边坡脚手架搭设3737m2，完成左岸坝肩边坡边坡喷混凝土86m3；完成左岸坝肩边坡排水孔钻孔980m，完成EL694以上框格梁槽挖60m3，框格梁浇筑41m3，钢筋制安1.3t；完成左岸坝肩边坡EL669以上锚杆制安500根，排水孔375m；完成左岸坝肩钻孔进尺为2411m。</t>
  </si>
  <si>
    <t>完成工程量的60%</t>
  </si>
  <si>
    <t>凌云县水利工程管理站</t>
  </si>
  <si>
    <t>田林至西林（滇桂界）高速公路</t>
  </si>
  <si>
    <t>2017-451030-48-01-026463</t>
  </si>
  <si>
    <t>主线全长约191.2公里，双向四车道，路基宽度25.5米，设计时速80公里</t>
  </si>
  <si>
    <t>1.全线控制性桥梁、隧道工程施工图设计文件已批复。项目全部工程施工图及预算文件已报自治区交通运输厅审批，预计11月底批复。2.全线12座桥梁工程及6座隧道工程先期开工点正在施工。</t>
  </si>
  <si>
    <t>葛洲坝集团有限公司</t>
  </si>
  <si>
    <t>广西信发铝电有限公司禄峒东矿段矿山采选项目弄峒排泥库工程</t>
  </si>
  <si>
    <t>2016-451025-12-03-004951</t>
  </si>
  <si>
    <t>总库容4596万立方米，建设内坝、排水系统、库底铺盖、边坡铺盖、岩溶处理、供电设施等</t>
  </si>
  <si>
    <t>除二期用地外，已完成其他全部项目手续，已完成工程量的60%。</t>
  </si>
  <si>
    <t>二期项目竣工</t>
  </si>
  <si>
    <t>广西乐业大石围天坑峰丛景区一期工程建设项目</t>
  </si>
  <si>
    <t>2018-451028-72-03-008863</t>
  </si>
  <si>
    <t>建设游览体验设施、旅游接待服务设施、绿化工程、公路及步道工程、综合管线工程等，总建筑面积30万平方米</t>
  </si>
  <si>
    <t>银行贷款企业自筹</t>
  </si>
  <si>
    <t>1、白洞服务区：（1）已完成白洞施工用电安装、服务区公路、白洞下坑底步道、旅游厕所；（2）服务区停车场挡土墙、场地平整、停车场硬化已完成，现正在进行停车位铺装及绿化工程；（3）服务中心已完一层施工、现正在进行二层梁板柱施工；（4）神木古寨毛石挡墙已基本完成，木房安装已完成5栋木房，因设计调整现正在停工中，神木天坑集散广场正在进行场地开挖中；（5）白洞天坑垂直观光电梯（天梯）坑底基础已基本完成施工，在进行147m基础开挖过程中崖壁出现大面积的垮塌，存在严重的地质灾害危险，现已停工；（6）白洞坑底至冒气洞坑底步道设计已完成，由于天梯147m处基础存在严重的地质灾害危险及冒气洞口处存在地质灾害隐患，现暂时无法实施。</t>
  </si>
  <si>
    <t>广西乐业大石围旅游发展有限公司</t>
  </si>
  <si>
    <t>百色生态型铝产业区域电网二期工程</t>
  </si>
  <si>
    <t>2017-451000-44-02-025977</t>
  </si>
  <si>
    <t>新建德保（安阳）、靖西(湖润）、平果、那坡等四座220千伏变电站，新建同塔双回220千伏线路合计约404公里</t>
  </si>
  <si>
    <t>完成德保安阳220kV输变电工程</t>
  </si>
  <si>
    <t>继续推进那坡输变电工程，开展德保-平果环网线路工程</t>
  </si>
  <si>
    <t>新铝电力公司</t>
  </si>
  <si>
    <t>广西华银铝业有限公司接替排泥库项目（德保陇怀库、靖西陇峒库）</t>
  </si>
  <si>
    <t>2019-451024-09-03-027675</t>
  </si>
  <si>
    <t>陇怀排泥库库容2885万立方米，陇峒排泥库库容4036万立方米</t>
  </si>
  <si>
    <t>1.德保陇怀库一期工程已竣工并运行投产； 2.德保陇怀库二期图纸设计已完成，正在进行招投标； 3.靖西陇峒库：排洪隧洞总掘进完成826.6米；砍柴清表工作已完工；库底土方拉运完成174700立方米；下库路完成1300米；930标高环库路完成940米，880标高环库路完成720米，835标高环库路完成820米；边坡粗平完成19000平方米；溶洞查找累计完成116个。</t>
  </si>
  <si>
    <t>完成总工程量的70%。</t>
  </si>
  <si>
    <t>广西华银铝业有限公司</t>
  </si>
  <si>
    <t>田阳县壮文化开发项目</t>
  </si>
  <si>
    <t>2019-451021-78-03-032185</t>
  </si>
  <si>
    <t>建设壮族文化、土司文化等旅游设施，总建筑面积55万平方米</t>
  </si>
  <si>
    <t>完成一期28.8万平方米的建设；完成二期一标的建设；二期二标建设已完成80%。</t>
  </si>
  <si>
    <t>玉凤路、凌云路、北门广场建设</t>
  </si>
  <si>
    <t>广西汇通古镇文化旅游开发有限公司</t>
  </si>
  <si>
    <t>广西万生隆国际商贸物流项目</t>
  </si>
  <si>
    <t>2018-451025-58-03-035154</t>
  </si>
  <si>
    <t>建设冷链仓储库、干杂货物流仓储、工业标准厂房、联检大楼、X光货物快速检测线等设施，总建筑面积30.7万平方米</t>
  </si>
  <si>
    <t>1、东盟跨境产业园：完成1-6#厂房建设，7#厂房完成90% ，其中4个厂房完成了生产设备的安装调试达到投产条件。
2、1#粮库、2#粮库：（1）1#粮库：完成吊装，整体完成75%；（2）2#粮库：完成领条、拉杆支撑，整体完成75%。
3、综合楼一、二、三楼装修工程：（1）一楼已完工；（2）二楼--三楼总体完成40%。
4、D区厂房市政工程：（1）纵五路延长线已全部完成。剩余部分与7#厂房环形路衔接，待高压线迁移后方可施工；（2）场区市政工程已完成90%。
5、D区生活配套功能区已全部完成。
6、北联络道边坡支护工程完成10%。</t>
  </si>
  <si>
    <t>1.完成1#、2#粮食库建设。
2.完成互市二级市场及其配套设施建设。
3.完成综合楼二、三楼装修工程。</t>
  </si>
  <si>
    <t>广西靖西万生隆投资有限公司</t>
  </si>
  <si>
    <t>广西平果布镜湖生态治理与乡村旅游度假区PPP项目（一期）</t>
  </si>
  <si>
    <t>2017-451023-77-01-501461</t>
  </si>
  <si>
    <t>建设旅游综合服务中心、民族文化休闲场所及相关配套设施等，总建筑面积16.4万平米</t>
  </si>
  <si>
    <t>完成了河道开挖8公里，生态石笼6公里，仿木桩6公里，生态砖铺设3公里；布境湖环境综合整治建设项目：完成15公里施工便道，目前景区入口1.5公里广场基本形成，正在进行游客服务中心、景区办公楼、售票中心基础施工、1#到9#交通桥施工。</t>
  </si>
  <si>
    <t>开展游客服务中心、景区办公楼、售票中心施工。</t>
  </si>
  <si>
    <t>平果永宸农贸旅游开发有限公司</t>
  </si>
  <si>
    <t>中国—东盟（百色）农产品交易中心项目一期</t>
  </si>
  <si>
    <t>2018-451002-59-03-038722</t>
  </si>
  <si>
    <t>建设办公楼、交易大厅、仓储仓库、配套用房等，总建筑面积19.8万平方米</t>
  </si>
  <si>
    <t>1.开展铁路专线及集装箱堆场建设。
2.完成果蔬交易市场、服务中心及周边配套设施建设。</t>
  </si>
  <si>
    <t>完成一期二阶段全部建设内容。</t>
  </si>
  <si>
    <t>百色广盛农产品流通有限公司</t>
  </si>
  <si>
    <t>百色城市环境综合整治工程</t>
  </si>
  <si>
    <t>2018-451002-48-01-002170</t>
  </si>
  <si>
    <t>建设河道综合整治工程（右江1.2公里岸线及3967米东笋小河流）、路网（9条道路，长11.3公里，路基宽16-40米）及相关配套工程</t>
  </si>
  <si>
    <t>1、路网T-C02标开展规划二路路基、排水施工、规划七路路基、排水施工；
2、T-C03标开展规划三路桥箱梁预制、规划二十路路基、排水；
3、完成右江左岸项目部施工驻地建设，待获得项目用地可组织进场施工；
4、东笋沟标段进场开展清淤和滨湖休闲广场场平挖土方施工，</t>
  </si>
  <si>
    <t>完成所有分部分项工程</t>
  </si>
  <si>
    <t>广西百色开发投资集团有限公司</t>
  </si>
  <si>
    <t>靖西国际绣球城文化旅游项目</t>
  </si>
  <si>
    <t>2018-451025-70-03-014613</t>
  </si>
  <si>
    <t>建设旅游设施、文化与商业设施、公共设施等，总建筑面积40万平方米</t>
  </si>
  <si>
    <t>一期美食街已建成投入使用，购物街完成主体建设，正在开展内外立面装修, 壮乡合院有22栋已完成主体，正在开展装修装饰工程，酒店区主体封顶，正在开展装修装饰工程。二期清华园2#、3#、5#、6#、10#号楼已经主体封顶，7、8、9#主体施工至第五层楼面，11、12、13、15、20、21、22#楼完成基础工程。</t>
  </si>
  <si>
    <t>推进装修工作；推进二期清华园主体建设工作；开展第三期的前期准备工作</t>
  </si>
  <si>
    <t>广西和信联合投资有限责任公司</t>
  </si>
  <si>
    <t>靖西市返乡农民工扶贫创业园（C区）一期项目</t>
  </si>
  <si>
    <t>2017-451025-32-01-032471</t>
  </si>
  <si>
    <t>建设21栋工业用房，1栋便民综合服务用房，1个农贸市场，1个配套物流中心以及其他附属设施建设，总建筑面积5万平方米</t>
  </si>
  <si>
    <t>2019年-2021年</t>
  </si>
  <si>
    <t>A、B、D线已完成设计。K线已完成挖槽、排污管网建设工作，正在建设路基；C线清表完成，正在进行路槽开挖工作。</t>
  </si>
  <si>
    <t>一期建成使用</t>
  </si>
  <si>
    <t>广西靖西福地投资有限公司</t>
  </si>
  <si>
    <t>百色市年产100万吨纳米碳酸钙生产线项目</t>
  </si>
  <si>
    <t>2017-451022-41-03-033020</t>
  </si>
  <si>
    <t>总建筑面积10万平方米，建设年产100万吨纳米碳酸钙，其中年产20万吨纳米碳酸钙，年产80万吨轻质碳酸钙</t>
  </si>
  <si>
    <t>烧成车间土建已完成93%，粉磨车间进行设备选型。</t>
  </si>
  <si>
    <t>一期竣工投产</t>
  </si>
  <si>
    <t>广西登高新材料有限公司（田东）</t>
  </si>
  <si>
    <t>年产50万吨高性能铝板带箔项目</t>
  </si>
  <si>
    <t>2018-451023-32-03-021430</t>
  </si>
  <si>
    <t>年产铝及铝合金板带材50万吨，其中铝合金幕墙板、高档PS板基40万吨、铝塑带和装饰铝箔及包装用铝箔10万吨</t>
  </si>
  <si>
    <t>目前项目铸轧车间、冷轧车间厂房正在进行房顶及围护板安装，部分冷轧设备及铸轧设备基础施工已完工。一台冷轧和两台铸轧及炉子开始进入安装阶段；厂区道路及管网正在进行施工；厂区配电房、铝灰车间正在进行施工。</t>
  </si>
  <si>
    <t>完成配电房、铝灰车间建设，冷轧生产线、铸轧生产线实现设备安装，并实现部分调试。</t>
  </si>
  <si>
    <t>广西百矿润泰铝业有限公司</t>
  </si>
  <si>
    <t>田东百矿三田碳素有限公司600kt/a预焙阳极碳素项目</t>
  </si>
  <si>
    <t>2018-451022-30-03-014970</t>
  </si>
  <si>
    <t>项目占地面积约400亩，拟建设厂房24栋，总建筑面积约247562平方米，建设应用600kt/a预焙阳极产品2生产线及配套设施，主要安装生产设备及建设研发、检测实验室11栋；配套建设生产厂房8间，倒班宿舍2栋，职工食堂及浴室1栋。</t>
  </si>
  <si>
    <t>财政拨款、 
银行贷款、
业主自筹</t>
  </si>
  <si>
    <t xml:space="preserve">已完成厂区道路施工50%的工作面；焙烧一车间基建工程完成18%，焙烧二车间基建工程完成5%，炭块转运站基础开挖完成95%；                                                                            
</t>
  </si>
  <si>
    <t>完成项目基础工程。</t>
  </si>
  <si>
    <t>田东百矿三田碳素有限公司</t>
  </si>
  <si>
    <t>中国-东盟（百色）铝产品仓储交易中心一期仓储物流园区</t>
  </si>
  <si>
    <t>2017-451021-72-01-016637</t>
  </si>
  <si>
    <t>项目总建筑面积为31万平方米，主要建设信息管理区、铝加工辅料及零配件交易区、铝材交易区、加工仓储区、物流配送区、铝产品检验检测中心、配套服务区等</t>
  </si>
  <si>
    <t>施工营地设施建设基本完成</t>
  </si>
  <si>
    <t>（1）完成场地平整11万平方米；完成物流区地面平整硬化；（2）完成展销中心及商务配套70%，达到主体封顶。</t>
  </si>
  <si>
    <t>广西田阳福地投资有限公司</t>
  </si>
  <si>
    <t>钦州市</t>
  </si>
  <si>
    <t>灵山县绕城公路工程</t>
  </si>
  <si>
    <t>2016-450721-48-01-007719</t>
  </si>
  <si>
    <t>一级公路，长18.3公里，宽24.5米</t>
  </si>
  <si>
    <t>上级补助
业主自筹</t>
  </si>
  <si>
    <t>路基基础实现开挖。</t>
  </si>
  <si>
    <t>完成总工程量40%</t>
  </si>
  <si>
    <t>灵山县灵通交通投资开发有限公司</t>
  </si>
  <si>
    <t>钦州市人民政府</t>
  </si>
  <si>
    <t>G359浦北县东绕城二级公路</t>
  </si>
  <si>
    <t>2020-450722-48-01-000568</t>
  </si>
  <si>
    <t>二级公路，全长15.1公里，（一期建设木麻根至塘冲角8.2公里，二期建设塘冲角至沙场6.9公里），路基宽12米</t>
  </si>
  <si>
    <t>上级资金
财政拨款
银行贷款
业主自筹</t>
  </si>
  <si>
    <t>一期：完成建设交付试运营。
二期：完成石湾头桥下部结构桩基、系梁、桩柱；清表3公里，挖方12万立方，填方10万立方；完成盖板涵8座，圆管涵5座。电力线路迁改完成90%。</t>
  </si>
  <si>
    <t>基本完成道路建设，正在开展配套设施建设</t>
  </si>
  <si>
    <t>浦北开发投资集团有限公司</t>
  </si>
  <si>
    <t>浦北县福旺产业园标准厂房及配套路网工程项目</t>
  </si>
  <si>
    <t>2017-450722-47-01-033978</t>
  </si>
  <si>
    <t>建设标准厂房3.2万平方米，园区道路4.1公里以及相关配套设施</t>
  </si>
  <si>
    <t>1#厂房一半主体封顶，一半绑扎屋面钢筋；2#、3#、4#厂房完成厂房桩基基础工作；横二路、纵三路排水管埋设完成。</t>
  </si>
  <si>
    <t>完成总工程量60%</t>
  </si>
  <si>
    <t>浦北县开发投资集团有限公司</t>
  </si>
  <si>
    <t>浦北寅源标准厂房建设项目</t>
  </si>
  <si>
    <t>2019-450722-47-03-024368</t>
  </si>
  <si>
    <t>总建筑面积约11.12万平方米，建设21幢四层的标准厂房</t>
  </si>
  <si>
    <t>1#2#厂房完成桩基础地梁；3#、4#、5#厂房正在进行桩基础工作。</t>
  </si>
  <si>
    <t>浦北寅源置业有限公司</t>
  </si>
  <si>
    <t>平马村（浦北县城）至龙门镇（五皇山）公路</t>
  </si>
  <si>
    <t>2017-450722-48-01-017322</t>
  </si>
  <si>
    <t>一级公路，全长15.9公里</t>
  </si>
  <si>
    <t>已完成路基软基换填35.6万立方米，路基挖方185.4万立方米，路基填方122.4万立方米，利用石方填筑9.03万立方米，涵洞、通道1260米。</t>
  </si>
  <si>
    <t>部分路面完成垫层施工</t>
  </si>
  <si>
    <t>浦北县金浦建设投资有限公司</t>
  </si>
  <si>
    <t>钦州六硍经官垌至福旺公路工程</t>
  </si>
  <si>
    <t>2017-450722-48-01-024742</t>
  </si>
  <si>
    <t>二级路，全长41.6公里，路基宽7-12米</t>
  </si>
  <si>
    <t>一期：官垌至福旺段已基本完成征拆工作，完成主要工程清表6.34万平方米，路基挖方56.4万立方米，填方22.2万立方米，桥梁桩基12条，桥梁下构砼3162立方米，桥梁上构砼615.39立方米，涵洞616米，浆砌挡土墙7458立方米。
二期：完成路基挖方22.54万立方米，填方11.6万立方米，桥梁基础砼2026立方米，浆砌挡土墙14835立方米。</t>
  </si>
  <si>
    <t>基本完成路基建设</t>
  </si>
  <si>
    <t>浦北县健康食品（龙门）产业园基础设施建设项目</t>
  </si>
  <si>
    <t>2017-450722-47-01-033980</t>
  </si>
  <si>
    <t>建设标准厂房4幢以及园区道路3.8公里等配套设施；总建筑面积3.2万平方米</t>
  </si>
  <si>
    <t>1#厂房基础垫层及承台钢筋安装；横三路100米砼路面铺设及地下排污排水管网埋设；纵二路400米砼路面铺设及地下排污排水管网埋设；纵一路100米砼路面铺设；进园大道500米砼路面铺设；景观大道完成600米路床碾压及地下排污排水管网埋设。</t>
  </si>
  <si>
    <t>完成2#、3#、4#厂房主体及全部道路工程</t>
  </si>
  <si>
    <t>浦北县金浦建设投资有限责任公司</t>
  </si>
  <si>
    <t>钦州市钦北区经济技术开发区基础设施（一期）项目</t>
  </si>
  <si>
    <t>2017-450703-48-01-035452</t>
  </si>
  <si>
    <t>建设道路总14814.6米，道路宽度20至40米</t>
  </si>
  <si>
    <t>大垌四路完成路面施工，已投入使用；大垌八路完成行车道第一层水稳层施工；大垌十一路及大垌二十四路进行土方及路床施工，共施工300米；皇马二十路（皇马十九路至皇马十五路段）进行土方及路床施工，共施工350米。</t>
  </si>
  <si>
    <t>完成5000米的道路基础建设</t>
  </si>
  <si>
    <t>钦州皇马资产经营集团有限公司</t>
  </si>
  <si>
    <t>广西钦北区经济技术开发区综合配套项目</t>
  </si>
  <si>
    <t>2018-450703-47-03-020434</t>
  </si>
  <si>
    <t>建设民俗风情街，文化广场、民族会馆、旅游服务中心等城市综合体配套设施，总建筑面积约154.62万平方米</t>
  </si>
  <si>
    <t>旅游服务中心、民族会馆等已封顶。</t>
  </si>
  <si>
    <t>完成文化广场</t>
  </si>
  <si>
    <t>广西钦州华粤实业投资有限公司</t>
  </si>
  <si>
    <t>北部湾中医药健康产业园基础设施（一期）</t>
  </si>
  <si>
    <t>2017-450703-78-01-023210</t>
  </si>
  <si>
    <t>建设标准厂房19.5万平方米；道路3条（路宽40米，总长1.6公里），以及相关排水、排污、绿化、等配套基础设施</t>
  </si>
  <si>
    <t>皇马二十路（皇马十九路至皇马十五路段）进行土方及路床施工，共施工350米；皇马二十四路延迟线已施工完成，并投入使用；皇马十五路已完成沥青路面中面层，并投入使用。</t>
  </si>
  <si>
    <t>钦北区王岗山水库工程</t>
  </si>
  <si>
    <t>2017-450703-76-01-001923</t>
  </si>
  <si>
    <t>总库容1755万立方米，主要建设大坝1座、溢洪道1座、引水隧道1条及铺设管网32.5公里等配套设施</t>
  </si>
  <si>
    <t>上级资金</t>
  </si>
  <si>
    <t>导流洞进行进口底板浇筑；右坝肩进行钻孔灌浆；管理房平台进行框格梁浇筑；溢洪道正在进行控制段、消力池段开挖，进水明渠段左侧挡墙及右侧护坡混凝土浇筑，进水明渠段底板浇筑。左岸回车平台边坡修整、水沟浇筑、基础灌浆。
防汛公路：进行BK段排水沟、挡墙及管涵施工，同步进行路基清理、开挖、回填，以及路基填隙碎石铺筑。排水沟累计完成921米。
大坝填筑：本周进行V区稽查整改，目前左坝段坝面已填筑至EL91.3米
输水隧洞：进行进口仰坡开挖，开挖至EL76米；第一级边坡已完成注浆施工及边坡喷护。正在进行第二级边坡锚筋钻孔施工。
供水管线：正式开展供水管线施工，清表工作。</t>
  </si>
  <si>
    <t>完成大坝主体建设</t>
  </si>
  <si>
    <t>钦州市钦北区水利局</t>
  </si>
  <si>
    <t>钦州港金谷港区金鼓江作业区12、13号泊位工程</t>
  </si>
  <si>
    <t>2020-450700-55-02-016219</t>
  </si>
  <si>
    <t>2个50000吨级化工非危险品散杂货泊位，设计年吞吐能力470万吨</t>
  </si>
  <si>
    <t>上级资金     银行贷款
业主自筹</t>
  </si>
  <si>
    <t>12#泊位码头水工部分已完成前期工作，具备开工条件。正在计划开展泊位水工施工招标工作。
13#泊位功能变更，已先后完成选址、工可报告编制、安评、通航安全论证、项目环评及海域论证、海洋环评等工作。</t>
  </si>
  <si>
    <t>解决新增围填海问题，实现复工建设</t>
  </si>
  <si>
    <t>广西钦州临海工业投资有限责任公司</t>
  </si>
  <si>
    <t>钦州港新城区路网二期工程</t>
  </si>
  <si>
    <t>2019-450700-48-01-027838</t>
  </si>
  <si>
    <t>市政道路，总长15.9公里，共6条道路，包括大榄坪1号路北段、 大榄坪2号路北段（二期）、大榄坪3号路北段（二期）、第一大街、第三大街（二期）和金鼓外环路（二期）</t>
  </si>
  <si>
    <t>2014-2020</t>
  </si>
  <si>
    <t>目前项目施工已进入收尾阶段，其中一号路、二号路、第一大街、第三大街、外环路已竣工验收；三号路已完成道路路基、排水、级配水稳施工，完成约1353米粗粒式沥青层，完成约600米细粒式沥青层，完成800米人行道砖。</t>
  </si>
  <si>
    <t>完成一号路、二号路、第一大街、第三大街、外环路竣工验收；三号路完成路基、排水等建设</t>
  </si>
  <si>
    <t>钦州市钦州港新城区路网工程(三期)</t>
  </si>
  <si>
    <t>2017-450700-48-01-000830</t>
  </si>
  <si>
    <t>道路总长约4.6公里，宽60-68米，包括滨海公路改扩建工程（金光大桥至大榄坪四号路）、大榄坪二号北段（第三大街至第二大街）</t>
  </si>
  <si>
    <t>外资段：K0+000-K0+700段完成右侧路基清表，左侧排水管施工；K0+700-K1+900段左右侧主车道位置已完成级配碎石、水稳层、混凝土面层、中层沥青面层，全部车道路缘石安装，左右辅车道完成碎石层，左侧人行道完成路床整形，中央分隔带回填土；K1+900-K3+000左侧主车道完成级配碎石层、水稳层、混凝土面层、中层沥青面层，左侧车道路缘石安装，左右侧辅车道完成级配碎石层，左侧完成人行道整形；K1+869箱涵整体结构混凝土浇筑60米；K1+234箱涵基坑PHC水泥桩完成5800米，完成箱涵整体结构三板48米；排水工程完成4600米，完成供水管1500米，二号路已完成主车道沥青路面并达到通车条件。
内资段：拆除原路面680米（北半幅），拆除原路面680米，(南半幅)，土方开挖87331.45立方米；石方破除23158.56立方米，换填69568立方米，排水管管道安装2690米。管道土方回填6598.4立方米，海砂回填 9400立方米，砖砌检查井49座。</t>
  </si>
  <si>
    <t>完成部分道路建设，并开展配套设施建设</t>
  </si>
  <si>
    <t>钦州市沙坪至那丽公路一期工程（那彭至那丽高速公路出口段）</t>
  </si>
  <si>
    <t>2017-450702-54-01-009164</t>
  </si>
  <si>
    <t>一级公路，全长约21公里，路基宽24.5米</t>
  </si>
  <si>
    <t>第一合同段大风江大桥系梁正在施工中，部分路段正进行路基填筑、涵洞施工；第二合同段正在进行路基软基换填、路基填筑；第三合同段部分路段正在进行清淤换填、路基填筑、涵洞施工；第四合同段主要进行路基软基换填、路基填筑、涵洞施工。</t>
  </si>
  <si>
    <t>完成部分标段路面铺设</t>
  </si>
  <si>
    <t>北部湾华侨开发投资有限责任公司</t>
  </si>
  <si>
    <t>南北二级公路改扩建工程（南间至黎合江段）</t>
  </si>
  <si>
    <t>2017-450700-48-01-011142</t>
  </si>
  <si>
    <t>一级公路（含部分城市道路），全长54公里，路基宽24.5米</t>
  </si>
  <si>
    <t>公路部分：
1.征地完成约90%，已完成清表90%
2.本项目管线迁改约148处，约18种管线。目前管线迁改正在开展上限价审定工作，下一步将确定迁改补偿方案
3.路基工程设计总工程量378.8万立方米，目前已完成163.6万立方米，占比43.19%。
城市道路部分：路基、路面已完成，并于2017年12月31日实现通车。</t>
  </si>
  <si>
    <t>完成路基总工程量约50%</t>
  </si>
  <si>
    <t>中交钦州公路发展有限公司</t>
  </si>
  <si>
    <t>钦州市北部湾大道至中马产业园道路工程</t>
  </si>
  <si>
    <t>2016-450702-78-01-010073</t>
  </si>
  <si>
    <t>一级公路标准，全长约8.5公里，其中市区段道路线长3公里，中马钦州产业园区段线路长5.4公里</t>
  </si>
  <si>
    <t>园区外段：
1.I标目前已完成路基开挖约48万立方米，路基回填约22万立方米。B隧道完成进度占35%。目前由于建设资金紧缺，项目处于停工状态。
2.Ⅱ标完成全段一、二类土清表工作;完成标尾K3+000～K3+126.7段约126.7米路床开挖回填施工；完成K2+220～K2+400段清淤换填施工；已完成9根基桩成孔及混凝土基桩浇筑；已完成K2+320段箱涵右幅50米底板、墙身浇筑。由于资金问题，施工单位已提出停工，目前处于停工状态。
园区内段：除与六钦高速交叉口处30米内不允许施工外，其余段落已完成竣工预验收。</t>
  </si>
  <si>
    <t>市区段Ⅰ标:完成100%路基工程、70%路面工程、95%B隧道工程、100%箱涵及圆管涵、100%路基排水工程、80%1#桥梁
市区段II标：完成60%路基土石方工程、30%路面工程、70%2#桥梁工程、70%箱涵工程、30%路基排水工程</t>
  </si>
  <si>
    <t>钦州市开发投资集团有限公司
广西中马钦州产业园区方圆实业有限公司</t>
  </si>
  <si>
    <t>钦州市环城西路南段工程</t>
  </si>
  <si>
    <t>2016-450703-44-01-004100</t>
  </si>
  <si>
    <t>市政道路，长6.4公里(北部湾大道至金海湾西大街段)路基宽60米</t>
  </si>
  <si>
    <t>银行贷款
财政拨款</t>
  </si>
  <si>
    <t>1.Ⅰ标段、Ⅱ标段已完成道路的路面施工，其他路基、道路排水工程已完成。
2.Ⅲ标段全线已铺完沥青面层且开放交通。
3.Ⅳ标段道路已开放使用。
4.绿化标已进场，开展2.6公里苗木种植。
5.路灯标段已进场，已完成2.6公里路灯基础施工。</t>
  </si>
  <si>
    <t>完成路基土石方99%，人行道17%,绿化70%，照明80%，桥梁100%，涵洞100%</t>
  </si>
  <si>
    <t>钦州市开发投资集团有限公司</t>
  </si>
  <si>
    <t>广西钦州市沿海工业园供水水源项目郁江调水工程</t>
  </si>
  <si>
    <t>20174500007601013026</t>
  </si>
  <si>
    <t>引水隧洞10.58公里，沙坪河疏浚5.45公里，小西江疏浚1.0公里，那庆河引水工程6.64公里，设计引水流量为20立方米/秒</t>
  </si>
  <si>
    <t>2007-2021</t>
  </si>
  <si>
    <t>财政补助
业主自筹</t>
  </si>
  <si>
    <t>完成主隧洞开挖10.6公里；小西江河道疏浚已累计完成1000米；沙坪河疏浚工程累计完成4750米，清淤3557200立方米；那庆河引水工程开展营地建设，明渠开挖3200米，累计完成开挖约376200立方米。</t>
  </si>
  <si>
    <t>广西钦州丰源水利供水有限公司</t>
  </si>
  <si>
    <t>华谊75万吨/年丙烯及下游深加工一体化项目</t>
  </si>
  <si>
    <t>2019-450700-26-03-005196</t>
  </si>
  <si>
    <t>建设75万吨丙烷脱氢制丙烯、30万吨丁醇、40万吨丙烯酸及酯、8万吨甲基丙烯酸甲酯、18万吨苯酚丙酮、18万吨双酚A、20万吨聚碳酸酯等装置及相关配套设施</t>
  </si>
  <si>
    <t>地管工程开工建设</t>
  </si>
  <si>
    <t>主要厂区道路及地管工程建设加快，备品备件库主体工程实现开挖</t>
  </si>
  <si>
    <t>广西华谊新材料有限公司</t>
  </si>
  <si>
    <t>华谊钦州化工新材料一体化基地30万吨/年烧碱、40万吨/年聚氯乙烯项目</t>
  </si>
  <si>
    <t>2019-450700-26-03-020429</t>
  </si>
  <si>
    <t>建设30万吨/年烧碱装置、40万吨/年氯乙烯装置和40万吨/年聚氯乙烯装置，配套建设罐区、化盐及盐仓、循环水站、空压站、变配电所等设施。总建筑面积10.5万平方米，建成达产后，年生产烧碱30万吨、聚氯乙烯40万吨</t>
  </si>
  <si>
    <t>生产楼基础实现开挖</t>
  </si>
  <si>
    <t>加快建设生产楼</t>
  </si>
  <si>
    <t>广西华谊氯碱化工有限公司</t>
  </si>
  <si>
    <t>灵山县和邦盛世家居工业产业园及配套项目</t>
  </si>
  <si>
    <t>2019-450721-20-03-014118</t>
  </si>
  <si>
    <t>建设实木复合木地板厂、强化木地板厂、木地板基材厂、酒店、人才公寓、产品交易展馆及相关配套设施，二期主要建设饰面板厂、门窗厂、定制家居厂及相关配套设施，总建筑面积16万平方米</t>
  </si>
  <si>
    <t>正在开展清表、打桩、主体厂房基础实现开挖。</t>
  </si>
  <si>
    <t>完成一期厂房主体工程量40%</t>
  </si>
  <si>
    <t>广西和邦盛世家居有限公司</t>
  </si>
  <si>
    <t>广西园丰牧业股份有限公司畜禽屠宰冷链加工项目</t>
  </si>
  <si>
    <t>2017-450721-03-03-030768</t>
  </si>
  <si>
    <t>总建筑面积约10万平方米，新建年屠宰生猪40万头和年屠宰肉鸡1500万羽的屠宰加工厂，5000吨冷链中心冷藏仓库和物流配送中心</t>
  </si>
  <si>
    <t>已完成前期工作，正在开展配套设施建设。</t>
  </si>
  <si>
    <t>完成主体厂房总体工程量30%</t>
  </si>
  <si>
    <t>广西园丰牧业集团股份有限公司</t>
  </si>
  <si>
    <t>灵山大怀山风电场二期工程</t>
  </si>
  <si>
    <t>2018-450721-44-02-007134</t>
  </si>
  <si>
    <t>完成平台开挖10个，基础开挖8个，基础浇筑5个。</t>
  </si>
  <si>
    <t>基本完成风机基础开挖和升压站建设</t>
  </si>
  <si>
    <t>广西灵山大怀山新能源有限公司</t>
  </si>
  <si>
    <t>灵山县陆屋临港产业园机电产业标准厂房及配套设施项目（二期工程）</t>
  </si>
  <si>
    <t>2018-450721-41-01-002766</t>
  </si>
  <si>
    <t>总建筑面积约28万平方米，主要建设单层钢结构标准厂房2栋、单层钢结构铸造厂房4栋、二层钢结构标准厂房6栋，配套建设商务宾馆楼、员工公寓楼、宿舍楼及以及园区路灯等公共设施工程</t>
  </si>
  <si>
    <t>17#、18#、19#、21#、25#、26#、27#、28#共8栋厂房装修全部完成、抗风卷帘门安装完成、水电设施安装完成、生态木门已经开始安装，室外排水管道铺设完成，厂房周边散水施工完成。</t>
  </si>
  <si>
    <t>完成标准厂房总体建设工程量50%</t>
  </si>
  <si>
    <t>灵山县工业区投资开发有限公司</t>
  </si>
  <si>
    <t>浦北龙门风电场二期工程</t>
  </si>
  <si>
    <t>2017-450722-44-02-010625</t>
  </si>
  <si>
    <t>1.进场道路工程：东区路基成型3.6km；南区路基成型4.2km；西区路基成型累计完成5.6km。
2.35kV集电线路工程：定位复测106基，基础分坑106基，基础开挖96基，基础浇筑81基，接地开挖73基，铁塔组立47基。
3.SVG室完成土建和设备安装工作。
4.场内道路：南区完成1.3km；风机平台复测4台；东区完成12.5km；风机平台复测15台。</t>
  </si>
  <si>
    <t>完成进场道路建设，部分机组实现并网发电</t>
  </si>
  <si>
    <t>国投广西风电有限公司</t>
  </si>
  <si>
    <t>浦北道亨投资有限公司年产2.5万套中高档家具项目</t>
  </si>
  <si>
    <t>2018-450722-21-03-033945</t>
  </si>
  <si>
    <t>总建筑面积16万平方米，建设生产厂房、仓库办公大楼、员工宿舍等，配套建设水电路及绿化等基础设施</t>
  </si>
  <si>
    <t>主体厂房基础实现开挖，完成部分厂区围墙建设。</t>
  </si>
  <si>
    <t>完成部分厂房40%工程量建设</t>
  </si>
  <si>
    <t>浦北道亨投资有限公司</t>
  </si>
  <si>
    <t>浦北县东源木业时尚家居项目</t>
  </si>
  <si>
    <t>2017-450722-21-03-020906</t>
  </si>
  <si>
    <t>总建筑面积约8.3万平方米，年产700万平方米地板及年产13000套定制衣橱柜，主要建设生产车间及配套附属设施，购置生产设备等</t>
  </si>
  <si>
    <t>正在进行主体厂房及配套设施建设。</t>
  </si>
  <si>
    <t>主体厂房基本建成，开展配套设施建设</t>
  </si>
  <si>
    <t>广西东源木业有限公司</t>
  </si>
  <si>
    <t>浦北县奇才贸易有限公司仓储物流项目</t>
  </si>
  <si>
    <t>2018-450722-59-03-024119</t>
  </si>
  <si>
    <t>总建筑面积约6.5万平方米，主要建设综合楼及仓储用房，购置货车100辆，配套建设供水、供电、消防、绿化等设施</t>
  </si>
  <si>
    <t>已完成三通一平，正在开展配套设施建设。</t>
  </si>
  <si>
    <t>主体厂房完成工程量40%</t>
  </si>
  <si>
    <t>浦北县奇才贸易有限公司</t>
  </si>
  <si>
    <t>钦州市钦南区民海30万千瓦平价光伏发电项目</t>
  </si>
  <si>
    <t>2019-450000-44-03-010769</t>
  </si>
  <si>
    <t>总建设规模30万千瓦</t>
  </si>
  <si>
    <t>升压站正在开挖，已完成部分光伏支架安装工作。</t>
  </si>
  <si>
    <t>实现并网60兆瓦</t>
  </si>
  <si>
    <t>广西钦州民海新能源科技有限公司</t>
  </si>
  <si>
    <t>钦南风电场工程</t>
  </si>
  <si>
    <t>2016-450702-44-02-011373</t>
  </si>
  <si>
    <t>总装机容量5万千瓦</t>
  </si>
  <si>
    <t>场内道路工程完成修整成型3.2公里；风机基础工程完成25号风机基础垫层浇筑；送出线路工程共计完成16基杆塔基础的开挖，浇筑11基；集电线路工程已进场开展复测分坑工作，完成杆塔基础征迁24基；升压站土建建筑工程已完成场平。</t>
  </si>
  <si>
    <t>升压站建筑及安装工程完成100%；
场内35kV集电线路工程完成100%</t>
  </si>
  <si>
    <t>中节能钦州风力发电有限公司</t>
  </si>
  <si>
    <t>钦州市鹰山温泉旅游休闲项目（一期）</t>
  </si>
  <si>
    <t>2017-450703-81-03-036169</t>
  </si>
  <si>
    <t>总建筑面积4.8万平方米，主要建设景区道路、景区水域整治、旅游集散中心、旅游步道、温泉度假中心、养老康复中心，以及相关配套设施等</t>
  </si>
  <si>
    <t>1.完成进入景区道路施工及通往泉眼便道施工；2.完成景区（一期）用地清表工作；3.完成一号井钻探施工及泵管安装；4.完成项目用电高压线路施工；5.二号井钻探施工正在进行中；6.已取得项目探矿权。</t>
  </si>
  <si>
    <t>完成景区配套道路、景区水域整治工程建设</t>
  </si>
  <si>
    <t>广西誉发投资有限公司</t>
  </si>
  <si>
    <t>广西埃索凯化工有限公司年产15万吨高纯度硫酸锰项目</t>
  </si>
  <si>
    <t>2017-450703-26-03-020382</t>
  </si>
  <si>
    <t>总建筑面积约5.1万平方米，主要建设年产15万吨高纯硫酸锰、5万吨电池正极材料生产线各一条，配套建设综合楼、生产管理楼、维修车间等</t>
  </si>
  <si>
    <t>制液车间、原料仓库、成品仓库、办公楼已封顶，生产综合楼正在装修，目前进行设备安装调试阶段。</t>
  </si>
  <si>
    <t>完成生产综合楼建设</t>
  </si>
  <si>
    <t>广西埃索凯化工有限公司</t>
  </si>
  <si>
    <t>广西锰华新能源材料产业基地项目</t>
  </si>
  <si>
    <t>2018-450703-41-03-011491</t>
  </si>
  <si>
    <t>建设年产1万吨高纯四氧化三锰、1万吨高纯硫酸锰以及10万吨高纯一氧化锰</t>
  </si>
  <si>
    <t>第一条氧化锰生产线已进入生产调试阶段，第二条氧化锰生产线正在建基础</t>
  </si>
  <si>
    <t>建设第二条生产线及厂房</t>
  </si>
  <si>
    <t>广西锰华科技投资有限公司</t>
  </si>
  <si>
    <t>钦州桂柳牧业有限公司日加工200万枚海鸭蛋生产线及年产20万吨海鸭生物饲料生产线项目</t>
  </si>
  <si>
    <t>2018-450703-13-03-000336</t>
  </si>
  <si>
    <t>主要建设一个饲料加工厂和一个蛋品加工厂，总建筑面积约6.3万平方米</t>
  </si>
  <si>
    <t>主体工程基础实现开挖。</t>
  </si>
  <si>
    <t>基本完成主体厂房建设</t>
  </si>
  <si>
    <t>钦州桂柳牧业有限公司</t>
  </si>
  <si>
    <t>钦北区小董镇万象城·新农商创富小镇</t>
  </si>
  <si>
    <t>2017-450703-70-03-002546</t>
  </si>
  <si>
    <t>总建筑面积39.8万平方米，主要建设八大功能中心、十条特色街区。八大中心为：农副产品交易中心、新农超购物中心、三农电商交易及信息中心等附属配套设施</t>
  </si>
  <si>
    <t>农商大楼主体基础开挖建设。</t>
  </si>
  <si>
    <t>完成新农超购物中心主体工程建设</t>
  </si>
  <si>
    <t>钦州赣联投资有限公司</t>
  </si>
  <si>
    <t>广西新天德能源有限公司乙醇深加工项目</t>
  </si>
  <si>
    <t>2017-450700-26-03-027697</t>
  </si>
  <si>
    <t>新建4万吨/年吡啶联合装置，包括改建原有甲醛单元（12万吨/年37%甲醛提浓为8.8万吨/年50%甲醛）、新建6万吨/年乙醛单元、新建4万吨/年吡啶合成及精制单元、新建5万吨/年乙基胺装置及相关配套设施</t>
  </si>
  <si>
    <t>主体厂房框架楼建成，完成主体设备安装。</t>
  </si>
  <si>
    <t>完成一期工程建设</t>
  </si>
  <si>
    <t>广西新天德能源有限公司</t>
  </si>
  <si>
    <t>广西华谊能源化工有限公司工业气体岛水系统项目</t>
  </si>
  <si>
    <t>2019-450702-77-03-009547</t>
  </si>
  <si>
    <t>总建筑面积约6.6万平方米，主要建设给水站、除盐水站、ORC余热发电设置等</t>
  </si>
  <si>
    <t>给水、脱盐水、循环水等装置主体正在建设。</t>
  </si>
  <si>
    <t>完成部分装置建设</t>
  </si>
  <si>
    <t>广西天宜环境科技有限公司</t>
  </si>
  <si>
    <t>灵山大型农产品综合交易市场</t>
  </si>
  <si>
    <t>2017-450721-47-03-010087</t>
  </si>
  <si>
    <t>建设农副产品交易市场、物流中心、冷库及配套设施；总建筑面积43.5万平方米</t>
  </si>
  <si>
    <t>2014-2023</t>
  </si>
  <si>
    <t>一期投入使用，二期车库底板施工，三期1、2、6、7、8号楼正在施工。</t>
  </si>
  <si>
    <t>一期投入使用，二期完成工程量70%，三期开展主体厂房基础施工</t>
  </si>
  <si>
    <t>广西灵山三科现代农副产品批发市场有限公司</t>
  </si>
  <si>
    <t>广西烟霞山风景区基础设施建设项目</t>
  </si>
  <si>
    <t>2017-450721-89-03-001135</t>
  </si>
  <si>
    <t>建设完善综合服务区、农业休闲体验区、民俗文化体验区、丹霞地貌游览区等4大功能区</t>
  </si>
  <si>
    <t>1.户外项目增设及步道的改造。
2.山上商店自动售货机设备的引进。
3.景区专用变压器成功安装并通电。
4.柑果园的护理。
5.水系景观及瀑布的维护，鹤舞瀑布的改造。
6.户外星空营地初步开建。</t>
  </si>
  <si>
    <t>完成景区宾馆、汽车营地、大门、景区游步道二期工程建设</t>
  </si>
  <si>
    <t xml:space="preserve">灵山县烟霞山生态旅游开发有限公司 </t>
  </si>
  <si>
    <t>灵山大怀山风电场工程</t>
  </si>
  <si>
    <t>2017-450000-44-02-500847</t>
  </si>
  <si>
    <t>总装机容量10万千瓦时</t>
  </si>
  <si>
    <t>1.风机平台50个，完成平台开挖40个，完成基础开挖35个，完成基础浇筑34个，完成风机吊装25台。
2.风机投产运行20台。</t>
  </si>
  <si>
    <t>开挖约50个风机基础，投运风机约35台</t>
  </si>
  <si>
    <t>浦北县五皇山旅游景区提升工程</t>
  </si>
  <si>
    <t>2017-450722-78-01-020803</t>
  </si>
  <si>
    <t>建设五皇禅寺、百年野生茶园景区、泉水旅游池、生态停车场、马兰综合服务区等相关配套设施，以及建设配套公路20.6公里；总建筑面积约14.9万平方米</t>
  </si>
  <si>
    <t>1.五皇禅寺中大雄宝殿工程已完工，正进行整个项目配电工程施工准备工作和水土保持治理工作。
2.索道工程完成装备工程竣工验收和上、下站房主体及装修工程。
3.三级路一标段完成98%路基扩建和新建公路3公里第一层垫层；二标段完成7公里路基和4公里第一层垫层。
4.百年野生茶园景区已完工。
5.马兰综合服务区正进行前期征地工作和初步设计编制工作。
6.南门景区改造提升工程完成宾馆和餐厅改造装修工程、公共厕所、檐廊，现正在完善南门景区道路扩建路面工程及配套绿化、排水工程等，正在办理铺设沥青路面招投标手续。</t>
  </si>
  <si>
    <t>北通至五皇山三级路和五皇禅寺基本建成</t>
  </si>
  <si>
    <t>浦北县汽车商贸城项目</t>
  </si>
  <si>
    <t>2017-450722-52-01-031421</t>
  </si>
  <si>
    <t>建设汽车交易区、二手车交易中心、汽车维修养护和汽配交易区、汽车政务服务中心、配套服务区等以及其他相关配套设施工程；总建筑面积约17.3万平方米</t>
  </si>
  <si>
    <t>已建成驾驶人考试中心、摩托车考试区、排水排污等配套设施。</t>
  </si>
  <si>
    <t>建成汽车检测中心</t>
  </si>
  <si>
    <t>浦北生物质发电项目</t>
  </si>
  <si>
    <t>2019-450722-44-02-032948</t>
  </si>
  <si>
    <t>总装机规模3万千瓦</t>
  </si>
  <si>
    <t>因公司资产重组，暂时停工。</t>
  </si>
  <si>
    <t>基本完成厂房建设</t>
  </si>
  <si>
    <t>浦北凯迪绿色能源开发有限公司</t>
  </si>
  <si>
    <t>钦州市钦北区医药产业一体化项目</t>
  </si>
  <si>
    <t>2017-450703-27-03-007447</t>
  </si>
  <si>
    <t>建设固体制剂生产线8条、液体制剂生产线7条、煎膏剂生产线6条、茶剂生产线2条、酒剂生产线1条</t>
  </si>
  <si>
    <t>已完成项目配套道路建设。</t>
  </si>
  <si>
    <t>基本完成主体工程建设</t>
  </si>
  <si>
    <t>广西邦琪药业集团有限公司</t>
  </si>
  <si>
    <t>华谊工业气体岛项目</t>
  </si>
  <si>
    <t>2016-450700-41-03-002079</t>
  </si>
  <si>
    <t>建设24万Nm³/h氧气空分、64.4 万Nm³/h 一氧化碳和氢气的煤气化、净化及一氧化碳分离、30万Nm³/h 氢气联产100万吨/年甲醇、20万吨/年乙二醇、50万吨/年醋酸、2.25万吨/年硫回收等装置及相关配套辅助设施</t>
  </si>
  <si>
    <t>卸储煤正在桩基施工和基础开挖。煤气化装置框架正在第九层施工。低温甲醇洗一层钢筋绑扎。甲醇基础砼浇筑完成，精馏框架第一层施工完成。乙二醇正在进行柱头钢筋绑扎和模板安装。醋酸钢结构安装累计完成1440t。</t>
  </si>
  <si>
    <t>土建工作完成，部分设备、工艺管道安装完成</t>
  </si>
  <si>
    <t>广西华谊能源化工有限公司</t>
  </si>
  <si>
    <t>钦州市钦北区肯泰生物医药建设项目</t>
  </si>
  <si>
    <t>2017-450703-27-03-038593</t>
  </si>
  <si>
    <t>年产功能性食品片剂50亿片、颗粒剂2000吨，胶囊剂40亿粒、口服液剂5000万支、茶剂1000吨、煎膏剂2000吨、益生菌粉剂500吨，建筑面积8.2万平方米</t>
  </si>
  <si>
    <t>目前车间及仓库已开始装修；排水、排污、道路建设完成70%；办公楼及其他两栋车间正在开展基础建设。</t>
  </si>
  <si>
    <t>基本建成办公楼及其他两栋车间。</t>
  </si>
  <si>
    <t>肯泰生物医药股份有限公司</t>
  </si>
  <si>
    <t>钦州多燃料两冲程发动机生产项目</t>
  </si>
  <si>
    <t>2017-450000-41-03-007956</t>
  </si>
  <si>
    <t>建设2条多燃料两冲程发动机生产线及1条喷油器生产线，年产5000台无人机专用多燃料两冲程发动机</t>
  </si>
  <si>
    <t>厂房已完成装修，具备办公条件，15kw、45kw无人机发动机性能测试实验室已完成建设，正在开展无人机发动机喷油嘴生产线安装。</t>
  </si>
  <si>
    <t>完成无人机发动机喷油嘴生产线安装并投产使用，预计年产5000台无人机专用多燃料两冲程发动机。</t>
  </si>
  <si>
    <t>广西银翼动力科技有限公司</t>
  </si>
  <si>
    <t>灵山县教育新区建设项目</t>
  </si>
  <si>
    <t>2017-450721-82-01-012755</t>
  </si>
  <si>
    <t>建设教学辅助用房、生活服务用房、行政办公用房等，总建筑面积21万平方米</t>
  </si>
  <si>
    <t>2015-2022</t>
  </si>
  <si>
    <t>1号教学楼主体框架已完成5层，1至3层已完成砌砖；2号教学楼已完成3层主体框架，1至3层已完成砌砖。</t>
  </si>
  <si>
    <t>1号教学楼100%完成主体工程量，2号教学楼完成工程量60%</t>
  </si>
  <si>
    <t>灵山县开发投资有限公司</t>
  </si>
  <si>
    <t>灵山县中医院扩建项目</t>
  </si>
  <si>
    <t>2016-450721-83-01-009604</t>
  </si>
  <si>
    <t>建设门诊住院楼、医技综合楼、药剂楼、后勤综合楼等，总建筑面积7万平方米，床位500张</t>
  </si>
  <si>
    <t>基本完成室内装修工程。</t>
  </si>
  <si>
    <t>完成主体建筑建设，开展配套基础设施建设</t>
  </si>
  <si>
    <t>灵山县中医医院</t>
  </si>
  <si>
    <t>浦北县棚户区改造项目（三期）</t>
  </si>
  <si>
    <t>2017-450722-47-01-027614</t>
  </si>
  <si>
    <t>21个片区棚户区改造，安置3200户棚改搬迁户，总建筑面积约48万平方米</t>
  </si>
  <si>
    <t>浦北县县城草子坡综合安置区已完成9#、12#楼基础；江城街道北河棚户区综合安置区土方回填完成。</t>
  </si>
  <si>
    <t>寨圩沙梨、子厄、北通等部分棚户区实现竣工验收；文山一区、二区、木麻根等棚户区开展主体施工</t>
  </si>
  <si>
    <t>钦州（钦北区）华祖园生命文化纪念园项目</t>
  </si>
  <si>
    <t>2017-450703-79-03-023015</t>
  </si>
  <si>
    <t>建设办公楼、停车场、绿化、墓区等配套设施</t>
  </si>
  <si>
    <t>公益性、经营性墓区在建设中。水系绿化种植完成；景观水系上下边坡泥土修整、沉沙井砌筑;骨灰楼框架柱施工；公益性墓区场地整理完成；办公楼外墙真石漆施工完成。</t>
  </si>
  <si>
    <t>完成办公楼、停车场、道路建设</t>
  </si>
  <si>
    <t>广西华祖园投资有限公司</t>
  </si>
  <si>
    <t>钦北区小董中学迁建项目</t>
  </si>
  <si>
    <t>2017-450703-82-01-002507</t>
  </si>
  <si>
    <t>总建筑面积5.5万平方米，主要建设教学及实验楼、学生宿舍、行政办公楼、食堂、图书馆、管理用房、设备房、运动场、停车场及相关配套设施</t>
  </si>
  <si>
    <t>教学楼完成基础槽挖方、基础垫层；宿舍楼1-9轴完成基础承台完成浇筑。</t>
  </si>
  <si>
    <t>完成教学楼主体工程建设</t>
  </si>
  <si>
    <t>聚甲氧基二甲醚项目（一期）</t>
  </si>
  <si>
    <t>2017-450703-26-03-032757</t>
  </si>
  <si>
    <t>新建4条生产线，配套建设化验室、仓库、办公楼等附属设施</t>
  </si>
  <si>
    <t>正在建设综合楼和办公楼。</t>
  </si>
  <si>
    <t>完成综合楼和办公楼主体工程建设</t>
  </si>
  <si>
    <t>钦州聚力新能源科技有限公司</t>
  </si>
  <si>
    <t>广西天宜环境科技有限公司污水处理厂（一期工程）</t>
  </si>
  <si>
    <t>2019-450702-77-02-017288</t>
  </si>
  <si>
    <t>建设处理废水规模为4.5万立方米/天污水厂房等辅助公用设施，总建筑面积为2241.24平方米</t>
  </si>
  <si>
    <t>主体厂房基础实现开挖。</t>
  </si>
  <si>
    <t>完成部分厂房建设及设备安装</t>
  </si>
  <si>
    <t>中央民族大学附属中学钦州国际学校</t>
  </si>
  <si>
    <t>2018-450700-82-03-002934</t>
  </si>
  <si>
    <t>全日制民办中学（含初中、高中），规划建设校舍10.3万平方米、运动场2万平方米，计划招生6000人</t>
  </si>
  <si>
    <t>食堂、两栋学生宿舍、体艺综合、行政楼基本完工。</t>
  </si>
  <si>
    <t>一期基本建成</t>
  </si>
  <si>
    <t>广西大美教育发展有限公司</t>
  </si>
  <si>
    <t>广西北部湾工业废弃物综合处置中心项目（一期）</t>
  </si>
  <si>
    <t>2017-450702-77-02-033807</t>
  </si>
  <si>
    <t>年处理工业废弃物13.3万吨</t>
  </si>
  <si>
    <t>前期工作基本完成，已完成“三通一平”等，正在开展配套设施建设。</t>
  </si>
  <si>
    <t>完成设备基础建设，设备入场安装</t>
  </si>
  <si>
    <t>广西东方园林环保科技有限公司</t>
  </si>
  <si>
    <t>防城港市</t>
  </si>
  <si>
    <t>柳钢防城港钢铁基地</t>
  </si>
  <si>
    <t>2017-450603-31-03-039443</t>
  </si>
  <si>
    <t>冶金工业</t>
  </si>
  <si>
    <t>项目建设主要内容包括： 码头、综合原料场、烧结(2台500平方米烧结机)、球团(400万吨/年带式焙烧机)、焦化(4座60孔JN70-2型复热式焦炉)、高炉(2座3800立方米和1座3000立方米高炉)、炼钢与连铸(4座210t转炉)、轧钢(4条合金棒材、3条高速线材、1条1780mm热轧带钢、1条2030mm冷轧带钢(已投产)生产线)、能源公辅、厂区道路与排水、办公与生活等设施。</t>
  </si>
  <si>
    <t>一期一步各项主体工程主体设施建设基本完成，其中焦炉、高炉已进行烘炉，其余配套设施也同步建设中。冷轧厂已进行复产调试，具备复产条件。</t>
  </si>
  <si>
    <t>1号、2号高炉及其配套设施均竣工投产，同时启动3号高炉及其配套设施的建设工作。</t>
  </si>
  <si>
    <t>广西钢铁集团</t>
  </si>
  <si>
    <t>防城港市人民政府</t>
  </si>
  <si>
    <t>防城港红沙核电二期</t>
  </si>
  <si>
    <t>2017-000052-44-02-000748</t>
  </si>
  <si>
    <t>建设核电3、4号机组，单机容量为118万千瓦。</t>
  </si>
  <si>
    <t>4号机组反应堆厂房内部结构主体施工完成，泵房建设完成，实现进水。</t>
  </si>
  <si>
    <t>4号机组完成穹顶吊装，土建施工基本完成，转入设备安装阶段。</t>
  </si>
  <si>
    <t>广西防城港核电有限公司</t>
  </si>
  <si>
    <t>广西华昇新材料有限公司氧化铝及配套项目（一期）</t>
  </si>
  <si>
    <t>2017-450602-32-03-014617</t>
  </si>
  <si>
    <t>建设年产冶金级氧化铝200万吨（含热电站），铝水50万吨。</t>
  </si>
  <si>
    <t>一期主体施工建设。</t>
  </si>
  <si>
    <t>氧化铝一期建成投产，电解铝一期开工建设。</t>
  </si>
  <si>
    <t>广西华昇新材料有限公司</t>
  </si>
  <si>
    <t>防城港市国门大道工程</t>
  </si>
  <si>
    <t>2016-450600-54-01-010460</t>
  </si>
  <si>
    <t>城市快速路，长31.6公里，路基宽42米；设计时速80公里每小时</t>
  </si>
  <si>
    <t>开展六个施工段的施工工作</t>
  </si>
  <si>
    <t>累计完成路基工程、桥梁工程和涵洞通道工程量的30%</t>
  </si>
  <si>
    <t>防城港市文旅集团有限公司</t>
  </si>
  <si>
    <t>防城港市沙企大道工程</t>
  </si>
  <si>
    <t>2018-450602-48-01-012823</t>
  </si>
  <si>
    <t>主线(沙企大道)和电厂联线(赤沙大道)，主线(沙企大道)北起于北部湾大道，南止于电厂联线路口红绿灯处，路线长21.55公里;电厂联线(赤沙大道)东起于电厂联线路口红绿灯处，西止于电厂（原电厂联线），路线长6公里，建设内容包括道路工程、排水工程、桥涵工程、照明工程、交通工程及绿化工程等配套工程</t>
  </si>
  <si>
    <t>进行桥梁、涵洞、路基、管网工程的施工。</t>
  </si>
  <si>
    <t>累计完成全线70%的工程量。</t>
  </si>
  <si>
    <t>广西滨海公路企沙至茅岭段</t>
  </si>
  <si>
    <t>2016-450600-54-01-005490</t>
  </si>
  <si>
    <t>线路起点于企沙镇牛路村，终点位于防城至东兴高速公路茅岭互通点，全长34.73千米，路基宽33.5米。设计行车时速100千米/小时，双向6车道。</t>
  </si>
  <si>
    <t>完成路基土石方工程、桥梁下构施工；完成部分路面的垫层、底基层和贫混凝土基层的施工。</t>
  </si>
  <si>
    <t>争取完成道路建设</t>
  </si>
  <si>
    <t>广西企茅公路建设有限公司</t>
  </si>
  <si>
    <t>防城港市堤路园项目（第十三届广西园博会）</t>
  </si>
  <si>
    <t>2016-450600-78-01-008545</t>
  </si>
  <si>
    <t>建设园博园主场馆、相关配套设施与商务用房，总建筑面积3.3万平方米</t>
  </si>
  <si>
    <t>主场馆及各城市场馆已完工，已于7月12日开园，配套路网伏波大道正在建设当中。</t>
  </si>
  <si>
    <t>伏波大道：完成全部建设内容。</t>
  </si>
  <si>
    <t>防城港市投资发展集团有限公司</t>
  </si>
  <si>
    <t>防城港镍镁新材料项目（原防城港蛇纹石综合利用项目）</t>
  </si>
  <si>
    <t>2019-450602-26-03-003958</t>
  </si>
  <si>
    <t>年产镁盐40万吨、年产石英砂70万吨、年产氢氧化镍5.5万吨</t>
  </si>
  <si>
    <t>上级补贴
业主自筹</t>
  </si>
  <si>
    <t>1、土地已完成平整； 2、地勘已完成； 3、原料晾晒库基础完成；100%，钢结构部分设计方案调整，暂未进行施工；4、蛇纹石库基础完成70%施工； 5、铁砂库基础完成70%； 6、红粉库基础完成100%，钢结构部分完成60%； 7、硫酸罐基础打桩已经完成70%。 8、厂区道路完成30%。</t>
  </si>
  <si>
    <t>广西赛可昱新材料科技有限公司</t>
  </si>
  <si>
    <t>桂海国际农产品冷链物流中心</t>
  </si>
  <si>
    <t>2017-450603-59-03-008335</t>
  </si>
  <si>
    <t>建设冷库4座、农产品交易市场、水产品加工包装用房、物流配送中心等配套服务用房；总建筑面积19.4万平方米</t>
  </si>
  <si>
    <t>项目一期：1栋综合楼（1#）十层主体结构正在施工；1栋物流仓储楼(6#)即将封顶；1栋物流仓储楼(2#)主体主体结构封顶，砌体施工完成15%；3栋商业楼(3#、7#、8#)已完成外墙装修；1栋商业楼(5#)首层主体结构施工中；冷库(18#)基础正式开挖。项目二期：场地土方开挖已完成80%。</t>
  </si>
  <si>
    <t>冷库完成主体建设并竣工验收，以及完善一期配套工程，争取年底部分投入试营业。</t>
  </si>
  <si>
    <t>广西桂海农产品冷链物流有限公司</t>
  </si>
  <si>
    <t>年产30万吨高技术智能化麦芽生产线项目</t>
  </si>
  <si>
    <t>2018-450602-13-03-034681</t>
  </si>
  <si>
    <t>项目主要建设生产车间、库房、办公楼、公寓楼、检验中心、科研中心等基础设施和配电等配套设施，购置专业啤酒麦芽生产设备和检验检测设备138套，建成智能化、标准化啤酒麦芽加工生产线，一期工程年产15万吨麦芽。</t>
  </si>
  <si>
    <t>完成桩基施工</t>
  </si>
  <si>
    <t>广西聚馨麦芽有限公司</t>
  </si>
  <si>
    <t>广西防城港桂海现代都市休闲渔业示范园</t>
  </si>
  <si>
    <t>2017-450603-04-03-011437</t>
  </si>
  <si>
    <t>建设工厂化养殖设施、苗种繁育基地、现代农业种植基地、渔业一体化、冷链物流区、生物科技区、乡村渔业休闲养生养老基地、科研及生活设施。</t>
  </si>
  <si>
    <t>完成育苗车间、工厂化养殖车间、高位养殖池、休闲观光养殖池、园区道路、安装养殖加温设备一套等。正在建设养殖尾水处理系统。</t>
  </si>
  <si>
    <t>完成二期用地审批手续、海域使用权拍挂，建成综合服务中心、养殖工厂，及相关配套设施。</t>
  </si>
  <si>
    <t>防城港市海鑫鑫水产科技有限公司</t>
  </si>
  <si>
    <t>防城港市文昌大桥</t>
  </si>
  <si>
    <t>2019-450603-48-01-007522</t>
  </si>
  <si>
    <t>全长840米，其中桥梁长642米，两侧引道共长198米，主桥为金花茶型独塔斜拉桥，长200米，宽40米，西引桥长209.5米，东引桥长232.5米，宽30.5米。主要建设内容包括道路工程、桥梁工程及相关配套设施。</t>
  </si>
  <si>
    <t>完成西岸引桥箱梁和主桥承台、主塔第三节塔柱施工</t>
  </si>
  <si>
    <t>累计完成全桥工程量的80%。</t>
  </si>
  <si>
    <t>防城港城南新区路网工程B-5号路</t>
  </si>
  <si>
    <t>2017-450600-48-01-009705</t>
  </si>
  <si>
    <t>项目新建城市次干路2902.832米，红线宽度40米；主要建设内容包括道路工程、排水工程、交通工程、绿化工程、照明工程及相关配套设施建设。</t>
  </si>
  <si>
    <t>业主多渠道筹措解决</t>
  </si>
  <si>
    <t>前期工作已完成</t>
  </si>
  <si>
    <t>完成部分土方，雨污水工程，完成部分路面工程，占总工程量约25%</t>
  </si>
  <si>
    <t>防城港市城市投资发展集团有限公司(防城港市城投公司)</t>
  </si>
  <si>
    <t>防城港市看守所搬迁项目</t>
  </si>
  <si>
    <t>2018-450603-91-01-013831</t>
  </si>
  <si>
    <t>建设戒毒人员用房、警察用房、业务用房、附属用房等设施，建筑面积2.1万平方米，收戒人员700人</t>
  </si>
  <si>
    <t>财政配套</t>
  </si>
  <si>
    <t>累计完成桩基570根。</t>
  </si>
  <si>
    <t>总体收尾阶段</t>
  </si>
  <si>
    <t>市公安局</t>
  </si>
  <si>
    <t>白浪滩·航洋都市里（原白浪滩·航洋文旅综合体）</t>
  </si>
  <si>
    <t>2019-450603-87-03-020092</t>
  </si>
  <si>
    <t>项目总用地面积约2166亩，总建设面积约1244666平方米。一期用地面积972亩，主要建设包括:游乐场、马戏剧场、温泉水世界及配套酒店、购物中心、滨海风情街等相关设施建设。二期用地面积1194亩，主要建设包括:酒店、商业广场、滨海小镇及相关配套设施建设。</t>
  </si>
  <si>
    <t>1.山海湾二区已经建到结构四层；
2.山海湾三区桩基础完成、桩检完成；
3.山海湾五区筏板基础浇筑完成；
4.山海湾六区、七区桩基础完成；
5.白浪滩大街、泡吧街桩基础完成；
6.滨海风情街全部封顶；
7.游乐设备定制完成70%。</t>
  </si>
  <si>
    <t>1.山海湾区部分区域、温泉水世界、航洋酒店等内容主体结构完成；
2.马戏剧院开工建设；
3.部分游乐场设备完成订购。</t>
  </si>
  <si>
    <t>防城港市航洋置业有限公司</t>
  </si>
  <si>
    <t>G219防城峒中至东兴公路</t>
  </si>
  <si>
    <t>2017-450600-48-01-050046</t>
  </si>
  <si>
    <t>拟在原沿边公路基础上进行改扩建，起点位于防城区峒中镇江口村，终于东兴市西北白鹤岭水库附近，路线全长43.449公里（完全利用那垌至里火支线5.698公里），建设里程37.751公里，其中一级公路23.716公里，起点位于荣光农场八队，终于东兴市西北白鹤岭水库附件，接市政道路，二级公路14.035公里（含马鞍坳3.7公里特长隧道一座）。</t>
  </si>
  <si>
    <t>已完成项目经理部、预制场、制梁场建设，正开展清表、桥涵施工</t>
  </si>
  <si>
    <t>全线开工建设，开展路基、桥梁、涵洞通道施工建设。</t>
  </si>
  <si>
    <t>防城港市交通运输局</t>
  </si>
  <si>
    <t>中国东盟离岸信息服务外包产业园项目</t>
  </si>
  <si>
    <t>2018-450602-70-03-025738</t>
  </si>
  <si>
    <t>建设花园式办公楼、IDC机房、会议会展中心、国家级孵化器、国家级众创空间、智库咖啡、人才公寓、商务酒店等配套设施，总建筑面积为约40万平方米</t>
  </si>
  <si>
    <t>1.部分桩砼已完成钢筋笼制作；2.基础换填部位毛石砼浇筑已完成至-7m位置；3.电梯井、集水井、1轴交f轴、3轴交b/c轴承台砖胎膜完成；4、地下室土方开挖已完成80%。</t>
  </si>
  <si>
    <t>完成商务酒店、独栋办公楼建设，高层办公楼主体封顶。</t>
  </si>
  <si>
    <t>广西杨金信息技术服务有限公司</t>
  </si>
  <si>
    <t>上思德盛新材料项目</t>
  </si>
  <si>
    <t>2018- 450621-10-03-005470</t>
  </si>
  <si>
    <t>总建设面积为8.7万平方米，年产碳酸钙系列产品210万吨</t>
  </si>
  <si>
    <t>完成一期工程生产线部分的基建基层建设及设备安装。</t>
  </si>
  <si>
    <t>完成四条窑生产线，骨料生产线，煤磨干燥车间，重钙生产线，成品储藏车间，道路办公楼等</t>
  </si>
  <si>
    <t>上思德盛新材料科技有限公司</t>
  </si>
  <si>
    <t>广西恒港化工有限公司2x30万吨煤焦油深加工项目</t>
  </si>
  <si>
    <t>2019-450602-41-03-008979</t>
  </si>
  <si>
    <t>项目分三期建设，一期建设新建煤焦油蒸馏装置、改质沥青装置、馏 分洗涤分解装置、工业萘蒸馏装置、原料及产品油的储运及公辅设施等六个部分，年加工煤焦油30万吨。二期新建焦油蒸馏装置、改质沥青装置等设施，年加工煤焦油30万吨。三期将新建4条单条年产5万吨炭黑及炭黑调配生产线，并配套建设炭黑尾气发电装置。</t>
  </si>
  <si>
    <t>项目现场已完成土方平整，正在进行厂房建设，原料罐区和中间槽区基础建设已经完成，安装队伍已经进厂，主厂房已经建设了一层。</t>
  </si>
  <si>
    <t>完成厂房建设，设备进场。</t>
  </si>
  <si>
    <t>广西恒港化工有限公司</t>
  </si>
  <si>
    <t>防城港市第一人民医院迁建项目</t>
  </si>
  <si>
    <t>2018-450602-83-01-009983</t>
  </si>
  <si>
    <t>项目按照800张床位规模建设，总建筑面积136387.02平方米，其中地上92652.89平方米，地下43734.13平方米，主要建设内容包括土建工程，安装工程及绿化、道路等相关配套设施建设。</t>
  </si>
  <si>
    <t>已完成立项、可研、用地预审、用林、勘察、环评、水保、节能等批复。正在进行清表，土地平整。</t>
  </si>
  <si>
    <t>完成土方、基础工程施工</t>
  </si>
  <si>
    <t>防城港市第一人民医院</t>
  </si>
  <si>
    <t>峒中公路口岸（含里火通道）综合区基础设施项目</t>
  </si>
  <si>
    <t>2018-450603-47-01-014730</t>
  </si>
  <si>
    <t>项目包括峒中口岸及里火通道两个点。峒中口岸总用地面积506.89亩，里火通道一期总用地面积227.31亩，总建筑面积39902.29㎡。项目主要建设内容包括一线服务卡口、二线服务卡口、H986查验区、检验检疫处理区、正贸服务区、互市服务区、出入境服务区、旅检综合区、综合申报区以及室外场地、室外绿地、电力、给排水、通讯等配套设施。</t>
  </si>
  <si>
    <t>上级补助
地方配套
业主自筹</t>
  </si>
  <si>
    <t>完成项目前期工作审批手续，国门楼、旅检大楼等结构物主体在建。</t>
  </si>
  <si>
    <t>完成90%以上的工程量。</t>
  </si>
  <si>
    <t>防城港市峒中公路口岸开发投资有限公司</t>
  </si>
  <si>
    <t>防城港市市民中心项目</t>
  </si>
  <si>
    <t>2019-450600-70-03-007708</t>
  </si>
  <si>
    <t>建设防城港市政务中心、城市大数据中心、城市规划展览馆、公共资源交易中心、综合功能区等设施，计划占地面积约40亩，新建总建筑面积约136249平方米。</t>
  </si>
  <si>
    <t>完成项目备案登记、选址批复、招投标等前期工作，正在进行地面勘察，基坑开挖等工作。</t>
  </si>
  <si>
    <t>“三中心一馆”主体开工建设。</t>
  </si>
  <si>
    <t>防城港企沙港区潭油作业区进港航道工程（一期）</t>
  </si>
  <si>
    <t>2018-450602-55-01-023977</t>
  </si>
  <si>
    <t>项目设计起点为现有东湾液体化工码头向东北至防城港电厂，再向北延伸至榕木江西港点水域，向东延伸至云约江作业区规划航道终点。一期工程航道按设计等级5000吨级单向航道建设，总长11.43公里，通航宽度80～90米，设计底高程-5.6～-6.0米。</t>
  </si>
  <si>
    <t>在吹填区非法养殖物清理完成前提下，完成吹填区围堰工程30%工程量。</t>
  </si>
  <si>
    <t>市港发控股集团有限公司</t>
  </si>
  <si>
    <t>防城港市长歧左干渠（中铝段）改线工程</t>
  </si>
  <si>
    <t>2019-450602-76-01-004110</t>
  </si>
  <si>
    <t>新建渠道输水路线长度为6.83千米。</t>
  </si>
  <si>
    <t>施工场地清表长度4649米，开挖长度3512米，混凝土浇8464.404m3。</t>
  </si>
  <si>
    <t>新建渠道长约1.5公里。</t>
  </si>
  <si>
    <t>防城港市长歧水利管理所</t>
  </si>
  <si>
    <t>华立集团广西东兴边境深加工产业园区</t>
  </si>
  <si>
    <t>2019-450681-13-03-010224</t>
  </si>
  <si>
    <t>建设保税监管区、标准厂房、边贸清关交易区、深加工产业区、出口加工产业区、商贸服务中心、物流中心、仓储中心等配套设施，总建筑面积97.4万平方米</t>
  </si>
  <si>
    <t>2019-2030</t>
  </si>
  <si>
    <t>正在建设基础工程。</t>
  </si>
  <si>
    <t>建设标准厂房3栋，招商引资。</t>
  </si>
  <si>
    <t>广西东兴边境深加工产业园区开发有限公司</t>
  </si>
  <si>
    <t>防城金花茶小镇项目</t>
  </si>
  <si>
    <t>2019-450603-50-01-011237</t>
  </si>
  <si>
    <t>规划总用地面积196.56 公顷，包括小镇核心区及小镇旅游休闲区，分三期实施。其中：
一期完成华石大道以南的金花茶加工园区、砖厂遗址公园改造、金花茶产业总部基地开发、华石林场场部改造、金花茶特色商业街区开发、林科所改造、旅游停车场建设、省道312的扩宽以及一期道路的建设，竖立金花茶小镇标识牌。
二期主要建设为产业和服务业的配套设施,包括华石大道以南的仓储物流园区、华石大道以北的金花茶加工园区、金花茶特色市场、创意研发基地、金花茶民宿酒店、华石大道以南的宜居社区，并完善相关地块的内部道路。
三期主要建设项目为华石大道以北的仓储物流园区、教育培训中心、科创办公中心、山地运动俱乐部、金花茶康养总部、金花茶康养、华石大道以北的宜居社区，并对小镇整体景观环境进行完善。</t>
  </si>
  <si>
    <t>2019-2027</t>
  </si>
  <si>
    <t>银行贷款
企业自筹</t>
  </si>
  <si>
    <t>金花茶加工园区（一期）路网工程方案设计正在设计中；厂房方案设计比选已确定；地质勘察钻探完成钻孔外业工作；土石方回填约3.7万立方米。金花茶研究中心专家大院工程基础均完成，主体砌砖进度完成100%。</t>
  </si>
  <si>
    <t>完成前期审批手续，完成金花茶加工园区（一期）厂房及华石二路、三路和南路基础设施开工。</t>
  </si>
  <si>
    <t>防城港市金花茶小镇开发投资有限公司</t>
  </si>
  <si>
    <t>桂台两岸健康产业城</t>
  </si>
  <si>
    <t>2018-450600-74-03-034395</t>
  </si>
  <si>
    <t>主要建设桂台两岸健康产业服务中心、产业创业园、产业孵化基地、医疗器械产品展示交易中心、台湾甲亢保健食品交易中心、桂台两岸商会大厦、台湾高端体检保健中心、酒店、办公、会议写字楼、住宅、公寓配套、地下室建筑等。</t>
  </si>
  <si>
    <t>完成项目备案、规划选址、环境评价、占用林地审批，项目用地已落实，项目总平方案正报审中。</t>
  </si>
  <si>
    <t>项目开工建设。</t>
  </si>
  <si>
    <t>广西桂台两岸实业有限公司</t>
  </si>
  <si>
    <t>华润水泥（上思）有限公司水泥窑协同处置工业废弃物项目</t>
  </si>
  <si>
    <t>2018-450621-42-03-029573</t>
  </si>
  <si>
    <t>建设年处理量10万吨的水泥窑协同处置危险废物生产线</t>
  </si>
  <si>
    <t>已取得工程建设施工许可证，目前正在进行主厂房基础桩基施工。</t>
  </si>
  <si>
    <t>完成主体施工。</t>
  </si>
  <si>
    <t>华润水泥（上思）有限公司</t>
  </si>
  <si>
    <t>贵港市</t>
  </si>
  <si>
    <t>桂平市美丽坊-金桂新乡村生活示范建设项目（一期）</t>
  </si>
  <si>
    <t>2018-450881-78-03-025769</t>
  </si>
  <si>
    <t>项目总建筑面积203.67万平方米，总投资162936万元。主要建设农文旅集散核心区、智慧生态观光与生产区、田园文化康养区、新乡村生活示范区、道路硬化、供水供电及相关配套设施。项目分三期建设，一期建筑面积66.47万平方米，计划投资53176万元；二期建筑面积55.33万平方米，计划投资44264万元；三期建筑面积81.87万平方米，计划投资65496万元。其中：一期主要建设农文旅集散核心区、智慧生态观光与生产区及相关配套设施，建筑面积66.47万平方米，计划投资53176万元。</t>
  </si>
  <si>
    <t>非政府投资</t>
  </si>
  <si>
    <t>土地流转约6000亩，清表1900亩，建设泥结石道路约18公里，生产道路架构已形成，实施农田改造面积约1200 亩、鱼塘改造5.2亩、种养一体养虾渠改造13亩。</t>
  </si>
  <si>
    <t>农业板块完成建设给排水灌溉等系统600亩；开工建设八桂花海、八桂盆景；建设金桂广场、农民工创业园、农产品物流城（农产品冷链、仓储）。</t>
  </si>
  <si>
    <t>桂平市汇海投资有限公司</t>
  </si>
  <si>
    <t>贵港市人民政府</t>
  </si>
  <si>
    <t>桂平西山泉国际养生旅游文化综合区项目</t>
  </si>
  <si>
    <t>2019-450881-72-03-006753</t>
  </si>
  <si>
    <t>主要规划建设：国学养生休闲区、湿地旅游养生区、禅茶养生养老区、浔州文化旅游区、温泉会议度假区及旅游集散配套区等功能区,用地约2200亩。</t>
  </si>
  <si>
    <t>2015-2026</t>
  </si>
  <si>
    <t>1.展示接待体验中心（含禅境酒店）已完成建设并投入使用；婚纱摄影基地已完工，现已对外开放；旅游风情街工程已竣工，进入招商阶段；休闲养生社区叠翠水岸小区基本完工；完成部分综合区一期水系景观、园林景观、道路等配套基础设施工程等。 2.休闲养生社区·水岳龙湾小区已完成50栋主体封顶，目前正在进行5栋主体砌砖。 3.竹悦休闲小镇?壹号院正在进行9栋主体施工，其中4栋主体封顶且砌砖完成，3栋主体建设至十五层，2栋主体建设至十层，小区大门及中庭示范区园林已完成。</t>
  </si>
  <si>
    <t>竹悦休闲小镇·壹号院5栋主体封顶；竹悦休闲小镇·紫竹院2栋主体封顶；十里江湾基础施工；休闲养生社区·水岳龙湾小区完成外墙装修，市政道路管网及景观园林完成20工程量。</t>
  </si>
  <si>
    <t>桂平大藤峡谷文化旅游有限责任公司</t>
  </si>
  <si>
    <t>西山泉汽车（房车）露营基地建设项目</t>
  </si>
  <si>
    <t>2017-450881-61-03-018299</t>
  </si>
  <si>
    <t>主要建设：会场营区、综合露营区、教育拓展区、综合住宿区、后勤服务营区、温泉度假区、大藤峡旅游小镇、三产回建配套区、营地配套道路、营地绿化及相关配套设施和相关设备购置，总建筑面积550000平方米。</t>
  </si>
  <si>
    <t>1、已基本完成主会场营区、综合露营区、教育拓展营区、综合住宿营区及后勤服务营区五大营区一期工程。 2、营区二期工程已完成场地自行车场，卡丁车赛道建设及卡丁车、移动座席的采购，小闭环道路工程，主舞台膜面更换工程，野奢帐篷设施重新设计采购及安装工程，河道综合整治，排污系统升级改造，园区灯光亮化、部分园林绿化工程等。 3、温泉区已通过调规方案，正在进行用地指标报批。</t>
  </si>
  <si>
    <t>新增旅游住宿产品，进行篝火广场建设；完成园区道路闭环工程；对上山栈道建设及部分道路、园林灌溉区管道、园林景观工程、亮化工程、河道整治等基础设施升级改造。</t>
  </si>
  <si>
    <t>广西西山泉文化投资有限公司</t>
  </si>
  <si>
    <t>黔江西岸进坝大道工程</t>
  </si>
  <si>
    <t>2017-450881-54-01-020136</t>
  </si>
  <si>
    <t>全长约5.96公里，宽42米的市政道路。建设内容包括：道路工程、桥梁工程、箱涵工程、给排水工程、交通工程、弱电、燃气管道工程、照明工程等。</t>
  </si>
  <si>
    <t>政府投资</t>
  </si>
  <si>
    <t>已完成涵洞工程，完成大部份的土方工程、给排水工程、道路工程、人行道工程及沥青面层的铺设，正在抓紧施工桥梁工程。</t>
  </si>
  <si>
    <t>完成桥面沥青铺装、给水管道、污水管道过桥架设；完成左、右辅车道沥青铺设，人行道铺装；完成交通工程-标志、标线，达到通车条件。</t>
  </si>
  <si>
    <t>桂平市市政管理局</t>
  </si>
  <si>
    <t>国道358线桂平东塔至蒙圩段改扩建工程项目</t>
  </si>
  <si>
    <t>2018-450881-54-01-000650</t>
  </si>
  <si>
    <t>全长23公里，按一级公路标准建设，路基宽32米。</t>
  </si>
  <si>
    <t>完成征地230亩，路基清表11公里，良莫桥主体工程已完成，完成8公里路段的沥青路面中粒式铺装，其中，2公里沥青面层细粒式铺装已完成。其他路段正在进行路基填筑及桥涵施工中。</t>
  </si>
  <si>
    <t>完成都绿河桥施工；完成蒙圩至磷肥厂段细粒式沥青面层施工；进行玉贵大道段路基、路面施工。</t>
  </si>
  <si>
    <t>桂平市交通运输局</t>
  </si>
  <si>
    <t xml:space="preserve">平南县工业园区大成工业园基础设施建设（一期）项目
</t>
  </si>
  <si>
    <t>2019-450821-54-01-010383</t>
  </si>
  <si>
    <t>建设工业园大成园区第一支线道路（一期）、大成园区第二支线道路（一期）、大成园区进园四路（一期）和大成园区进园一路（一期），线路全长共约5615米、红线宽度24米</t>
  </si>
  <si>
    <t>路基土方工程施工，雨、污管槽开挖，铺设雨、污水管。</t>
  </si>
  <si>
    <t>进行水泥稳定层、道路结构层施工，给水管道、人行道施工。</t>
  </si>
  <si>
    <t>平南县工业园区管理委员会</t>
  </si>
  <si>
    <t>平南县纺织服装产业园针织基地项目</t>
  </si>
  <si>
    <t>2019-450821-72-03-007297</t>
  </si>
  <si>
    <t>建设标准厂房50万平方米，以及配套园区道路、管网、绿化及附属设施等基础设施建设</t>
  </si>
  <si>
    <t>进场临时道路和临时办公楼已建成，正在进行土方工程施工</t>
  </si>
  <si>
    <t>标准厂房配套园区道路、管网等基础设施建设。</t>
  </si>
  <si>
    <t>广西世纺投资集团有限公司</t>
  </si>
  <si>
    <t>保利高塑胶制品（广西）有限公司圣诞树、圣诞灯饰、塑胶水池和吹气产品生产项目</t>
  </si>
  <si>
    <t>2016-450821-29-03-011052</t>
  </si>
  <si>
    <t>建设圣诞树、圣诞灯饰、塑胶水池和吹气产品生产厂房、原材料仓库、成品仓库，办公大楼、员工宿舍和污水处理等配套设施</t>
  </si>
  <si>
    <t>1.目前已经有职员工3400多人； 2.武林厂区第二个生产车间在建3层。 3.PVC生产车间装修已完成，PVC机器试机已完成，并投入生产；厂区硬化路面；丝印车间内部装修已完成，机器调试以为完成，并投入使用；大安厂区娱乐活动区，运动篮球场、羽毛球已建成并投入使用 4.500立方DOTP油罐已建成，已完成并投入使用 5.汰沽油池已建成，正在调试使用 6.污水池已安装完成，正在调试使用</t>
  </si>
  <si>
    <t>大安厂区建设吹气生产车间等相关配套，武林厂区建设生活区与活动区。</t>
  </si>
  <si>
    <t>保利高塑胶制品（广西）有限公司</t>
  </si>
  <si>
    <t>贵港市北帝山旅游区开发项目</t>
  </si>
  <si>
    <t>2018-450821-61-03-024280</t>
  </si>
  <si>
    <t>项目规划用地占33603亩（其中一期建设项目规划用地19200亩，项目建设新增用地75亩，总建筑面积55337平方米
），建设景区道路、生态停车场、景区大门、游客服务中心、旅游酒店、峡谷漂流、登山步道、悬空栈道、沿途的亭台
楼阁、玻璃栈道、玻璃眺台、玻璃桥、缆车、索道、悬崖电梯、高空荡秋千、高空走钢丝绳、高空速滑、高空蹦极、高
空迈步、悬崖云梯、泳池、水上游乐设备、祈福文化园、养生度假区等观光游览设施、配套水电设施以及其他旅游服务
网点设施。</t>
  </si>
  <si>
    <t>1、完成悬空栈道浇砼102米，完成搭工作平台130米； 2、完成玻璃栈道铺设； 3、完成北帝坪第三停车场护坡浆砌石； 4、完成景区步道102米； 5、已完成北帝山宾馆外墙批荡； 6、已完成缆车下站停车场开挖土石20000立方米；已完成景区改线道路路基，铺设混凝土路面一半。 7、完成起漂点客栈的铺装。 8、入口区团队宾馆已完成两层主体框架。 9、完成入口门卫室主体框架，待装修。</t>
  </si>
  <si>
    <t>1.建设六人脉动索道； 2.北帝山大酒店开始对外营业； 3.对财神殿进行装修； 4.观光平台商业网点完成装修并对外营业； 5.宾馆旁泳池开始营业； 6.自行车赛道开始修建。</t>
  </si>
  <si>
    <t>广西贵港市北帝山旅游开发有限公司</t>
  </si>
  <si>
    <t>平南县文化体育中心建设项目</t>
  </si>
  <si>
    <t>2017-450821-86-01-005837</t>
  </si>
  <si>
    <t>文化事业</t>
  </si>
  <si>
    <t>建设文化馆、图书馆、歌剧院、体育学校、全民健身广场、体育场、体育馆、综合训练馆、游泳馆等，总建筑面积25.8万平方米</t>
  </si>
  <si>
    <t>地下室一期已完成淤泥开挖；A-A至A-14已完成垫层浇筑；A-F至A-P已完成防水卷材施工，正在绑扎筏板钢筋,A-A至A-F已浇筑砼。 2、地下室二期、主体育场、太极广场正在进行清淤工作。</t>
  </si>
  <si>
    <t>地下室一期主体施工，地下室一期附属设施与装饰装修施工，地下室二期基础施工，体育场主体施工。</t>
  </si>
  <si>
    <t>平南县农文旅投资发展有限公司</t>
  </si>
  <si>
    <t>广西平南县环保发电厂</t>
  </si>
  <si>
    <t>2017-450800-44-01-000263</t>
  </si>
  <si>
    <t>设计日处理生活垃圾1200吨，配置2台1.2万千瓦汽轮发电机组</t>
  </si>
  <si>
    <t>1、挡土墙地基开挖机换填已完成，完成长度998米、高5米的挡土墙砼浇筑工程。 2、取得焚烧主厂房、综合楼及烟囱的施工图审图报告。 3、完成项目施工、设备采购总承包合同签订。 4、项目回填土累计完成30万m3。 5、完成项目北侧进场临时施工道路硬化工程。 6、完成施工图备案。 7、取得第一批工程建筑施工许可证。 8、完成综合楼二层板浇筑施工。 9、垃圾池底东侧部分砼浇筑，约1000平方米。 10、进行围墙砌筑，累计完成400米。 11、完成垃圾池渗滤液收集池桩基施工。 12、烟囱桩基施工。 13、渣坑施工。</t>
  </si>
  <si>
    <t>焚烧炉与锅炉筑炉保温；烟气系统完成；低温高温烘炉；倒送电；汽机安装及系统管道完成；机组整套联动调试。</t>
  </si>
  <si>
    <t>广西平南县北控水务环保有限公司</t>
  </si>
  <si>
    <t>贵港市西江电子信息产业基地标准厂房（一期）项目</t>
  </si>
  <si>
    <t>2018-450802-45-01-024724</t>
  </si>
  <si>
    <t>建设厂房、仓库、研发中心业务用房等配套设施，总建筑面积133623平方米</t>
  </si>
  <si>
    <t>1,8#楼主体结构封顶； 2,9#楼主体结构封顶，砌筑完成约80%； 3,10#楼主体结构封顶，砌筑完成100%，内外墙抹灰完成90%。 4,11#楼主体结构封顶，砌筑完成100%，抹灰完成100%，窗扇安装完成100%，涂料及腻子完成50%。 5，13#16#17#楼正在进行主体结构施工； 6，所有楼栋均已完成基础施工。</t>
  </si>
  <si>
    <t>完成厂房及员工宿舍建设。</t>
  </si>
  <si>
    <t>贵港市福宏投资有限公司</t>
  </si>
  <si>
    <t>国家生态工业（制糖示范园区-西江产业园城镇化配套设施建设项目一期</t>
  </si>
  <si>
    <t>2018-450802-47-01-033573</t>
  </si>
  <si>
    <t>总建筑面积79986平方米，建设标准厂房、食堂、生活配套设施楼、职工宿舍楼等建筑</t>
  </si>
  <si>
    <t>已基本完成7#8#9#楼主体施工，10#楼完成60%，地下室完成70%，整体完成进度约为22%。</t>
  </si>
  <si>
    <t>项目所有单体完成主体结构封顶，完成90%装修、装饰工程的施工。</t>
  </si>
  <si>
    <t>贵港市福贵投资有限公司</t>
  </si>
  <si>
    <t>中国—东盟新能源电动车基地项目</t>
  </si>
  <si>
    <t xml:space="preserve">2016-450802-36-01-011461 </t>
  </si>
  <si>
    <t>新建厂房、新品试制车间、仓库、办公楼等其他辅助设施；分两期建设，总建筑96.7万平方米</t>
  </si>
  <si>
    <t>已完成8栋厂房建设，并交付给爱玛，钻豹，欧派，时亿电动车企业使用，另外2栋正在进行主体建设。</t>
  </si>
  <si>
    <t>厂房主体建设。</t>
  </si>
  <si>
    <t xml:space="preserve">贵港市港北开发投资有限公司   </t>
  </si>
  <si>
    <t>贵港亿上仓储物流中心项目</t>
  </si>
  <si>
    <t>2018-450802-70-03-024200</t>
  </si>
  <si>
    <t>建设仓库用房、办公室、配电房、交易场所等配套设施，每年货物流通总量35万吨，总建筑面积约155281平方米</t>
  </si>
  <si>
    <t>部分土地平整，正在进行通水通电、临时道路建设及天然气管道保护工程论证，部分基础开挖、桩基础。</t>
  </si>
  <si>
    <t>仓库等配套设施建设。</t>
  </si>
  <si>
    <t>贵港亿上资产管理有限公司</t>
  </si>
  <si>
    <t>贵港市荷润物流城项目</t>
  </si>
  <si>
    <t>2018-450802-70-03-016960</t>
  </si>
  <si>
    <t>建设冷链仓库、快速仓库、零担仓库、分拣包装、整车用房及物流园内道路系统等；总建筑面积35.5万平方米</t>
  </si>
  <si>
    <t>园内道路及周边配套设施建设。</t>
  </si>
  <si>
    <t>各类仓库进行建设。</t>
  </si>
  <si>
    <t>广西贵港荷润实业投资有限公司</t>
  </si>
  <si>
    <t>贵港汉古伞庄项目</t>
  </si>
  <si>
    <t>2017-450802-89-03-035327</t>
  </si>
  <si>
    <t>总建设面积96667平方米，主要建设工坊产业区、精品民宿区、商业服务区，以及景区大门、停车场和游客服务中心等配套设施</t>
  </si>
  <si>
    <t>已完成汉古书院、游客服务中心基础，景区大门廊桥基础设计，民宿区景观围墙基础；汉古书院已经完成主体框架搭建，</t>
  </si>
  <si>
    <t>景区内民宿建设及周边配套设施建设。</t>
  </si>
  <si>
    <t>广西汉古伞庄旅游文化有限公司</t>
  </si>
  <si>
    <t>贵港市港南区桥圩“温暖小镇”PPP项目</t>
  </si>
  <si>
    <t>2018-450803-93-01-013587</t>
  </si>
  <si>
    <t>主要包括G324沿街两侧6590米街道绿化亮化工程、1560米沿线骑楼老街建筑风貌改造等基础设施类项目；桥圩工贸科技创业园113283平方米配套给水、电力管线、交通、绿化工程等产业服务类项目；猪奀江河道清淤57450立方米，建设生态驳岸19800平方米等生态宜居类项目</t>
  </si>
  <si>
    <t>业主自筹
财政拨款</t>
  </si>
  <si>
    <t>已完成振兴路、民兴路、工业路排水工程的建设，振兴路、民兴路、工业路硬化中。</t>
  </si>
  <si>
    <t>完成休闲广场建设、完成羽绒博览科创中心、羽绒交易中心设计工作并开工建设。</t>
  </si>
  <si>
    <t>贵港市港南区桥圩镇人民政府</t>
  </si>
  <si>
    <t>广西贵港琦泉农林生物质热电联产项目</t>
  </si>
  <si>
    <t>2018-450800-44-02-043594</t>
  </si>
  <si>
    <t>新建一台130吨/小时高温超高压循环流化床生物质锅炉，配备一台高温超高压中间再热抽汽凝汽式汽轮机，带一台4万千瓦发电机组以及配套相关的秸秆收集、打包、储运、破碎等辅助建设工程</t>
  </si>
  <si>
    <t xml:space="preserve">
业主自筹
</t>
  </si>
  <si>
    <t>项目场平已基本完成，临时施工电源施工完成，临时围墙砌筑完成，进行厂区道路施工，冷却塔、烟囱基础施工。</t>
  </si>
  <si>
    <t>完成综合楼、主厂房建设，完成三大主机安装。</t>
  </si>
  <si>
    <t>广西贵港琦泉生物质发电有限公司</t>
  </si>
  <si>
    <t>中广核港南木格风电场</t>
  </si>
  <si>
    <t>（一期项目代码：2017-450000-44-02-500748；二期项目代码：2018-450803-44-02-014868）</t>
  </si>
  <si>
    <t>总装机容量为12.99万千瓦</t>
  </si>
  <si>
    <t>目前一期道路32公里、风机基础25台全部完成，送出线路31公里全部完成，升压站已带电；10台风机安装完成。二期道路完成15公里，风机基础处完成7台。</t>
  </si>
  <si>
    <t>一期25台风机
二期13台风机投产。</t>
  </si>
  <si>
    <t>中广核贵港港南风力发电有限公司、贵港港南中广核新能源有限公司</t>
  </si>
  <si>
    <t>桥圩·中国羽绒谷建设项目</t>
  </si>
  <si>
    <t>2017-450803-19-03-021219</t>
  </si>
  <si>
    <t>建设初分加工区、原材料交易区、精洗加工区、制品区、辅助生产区、工艺展示区、仓储物流区、综合配套服务区等配套设施，总建筑面积46.6万平方米</t>
  </si>
  <si>
    <t>1.A地块场地内道路已建好，污水处理工程清水集水组合池土建已完成。 2.4#楼生产车间基础于2019年1月动工建设，4月份完成基础及土方回填，现钢结构厂房的钢柱和钢梁已完成吊装,顶棚已盖好，正在安装墙面彩钢板。部分地面已完成硬化，两台套高绒分绒机已安装完成，正在试机。 3.1#科研楼主体结构(四层)已完成封顶，现正在进行内部设施的建设。 4.2#楼成品仓库已完成主体结构施工已完成3/4。 5.3#楼原料仓库正在进行第一个分区正在建设第三层，第二个分区建设第二层。 6.已签订B地块项目设计合同，启动项目设计</t>
  </si>
  <si>
    <t>1、A地块项目2月份完成主体工程，3月份完成配套工程，3、4月份完成生产车间设备安装、调试，同时进行科研楼、仓库的二次装修，6月份全面完成A地块建设、验收并投产。
2、B地块项目完成土地平整、勘察、设计等前期工作并开工建设，全年完成主体建设的50%以上。</t>
  </si>
  <si>
    <t>广西桥圩小荷羽绒制品集团股份有限公司</t>
  </si>
  <si>
    <t>广西扬翔亚计山特色种猪生产一体化基地</t>
  </si>
  <si>
    <t>2018-450803-03-03-011078</t>
  </si>
  <si>
    <t>主要建设原种猪育种基地、种猪科研中心、饲料厂等，总建筑面积62312平方米，形成年原种猪存栏6000头、大小种猪存栏60000头，年产饲料20万吨的能力</t>
  </si>
  <si>
    <t>饲料厂投产完成</t>
  </si>
  <si>
    <t>种猪科研中心建成投产，育种基地完成80%。</t>
  </si>
  <si>
    <t>广西扬翔猪基因科技有限公司</t>
  </si>
  <si>
    <t>年产25万立方米木地板和18万立方米踢脚线项目</t>
  </si>
  <si>
    <t>2018-450804-20-03-009029</t>
  </si>
  <si>
    <t>建设生态板与踢脚线的生产车间、原材料仓库、成品仓库、办公综合楼及其配套设施等；年产25万立方米木地板和18万立方米</t>
  </si>
  <si>
    <t>围墙已建完，正在填土，总平图、地质勘探已完成，正在做厂房基础。</t>
  </si>
  <si>
    <t>广西贵港市荷之美投资管理有限公司</t>
  </si>
  <si>
    <t>广西和乐金属表面处理有限公司电镀产业园区建设项目</t>
  </si>
  <si>
    <t>2018-450804-77-03-020222</t>
  </si>
  <si>
    <t>用地约190亩，主要产品为五金、汽车配件、电子产品配件的电镀，建设表面处理厂房及配套设施，以及污水处理、固废处理等辅助工程，其中，新建表面处理厂房及其配套中心约145000平方米，污水处理站约21500平方米，危废处理厂房及配套设施约14000平方米，以及生活办公配套建筑约16000平方米</t>
  </si>
  <si>
    <t>完成办公楼主体建设、五栋厂房主体建设完成80%、污水处理站开工建设。</t>
  </si>
  <si>
    <t>完成一期厂房建设，装修厂房办公楼。</t>
  </si>
  <si>
    <t>广西和乐金属表面处理有限公司</t>
  </si>
  <si>
    <t xml:space="preserve">台泥（贵港）水泥有限公司年产900万吨水泥矿山技术改造项目                     </t>
  </si>
  <si>
    <t>2018-450804-30-03-012637</t>
  </si>
  <si>
    <t>建设矿山工业场地、石灰石破碎系统、长胶带输送系统以及与之相配套的生产辅助设施。长胶带输送系统长约3.9公里，输送物料为粒度≤75mm的块状石灰石，输送能力2000吨/小时</t>
  </si>
  <si>
    <t>项目已完成总平图设计、采矿证批复等前期工作，正进行地报批工作，用地报批材料已报区自然资源厅，项目进场开工基础开挖建设。</t>
  </si>
  <si>
    <t>工业场地厂房建设。</t>
  </si>
  <si>
    <t>台泥（贵港）水泥有限公司</t>
  </si>
  <si>
    <t>覃塘城区至石卡产业园一级公路</t>
  </si>
  <si>
    <t>2017-450804-54-01-004113</t>
  </si>
  <si>
    <t>一级公路，全长20公里，设计时速80公里，路基宽为24.5米</t>
  </si>
  <si>
    <t>2017-2019</t>
  </si>
  <si>
    <t>财政拨款、业主自筹</t>
  </si>
  <si>
    <t>1.A标段 路基累计完成 80%；路面累计完成17.28%；桥梁，涵洞累计完成90%；
2.B标段完成桩基础工程量为100%，鲤鱼江桥下部结构工序全部完成，预制梁体工程量为100%，完成箱梁架设工程量为100%，完成桥面附属设施。  3.C标段桩号K8+500-K8+600、K16+200-K16+300土石方填筑累计完成36.3万方，完成路基填筑比例为41%（总的填方量是86.78万方）；K8+500-K8+800路基挖方累计完成挖方工程量17.7万方，完成路基挖方比例为43.5%（总的挖方量是40.6万方）；完成圆涵管的工程量为80%；黄羊桥完成桩基工程量为100%，0#、3#完成桥台施工。                 
 4.上跨铁路桥桩基础共有32根，已完成第6根桩基混凝土浇筑，完成桩基础工程量为18.7%。</t>
  </si>
  <si>
    <t>A标路面施工；C标路面施工；上跨铁路桥下部结构施工。</t>
  </si>
  <si>
    <t xml:space="preserve">贵港市覃塘区荷美资产运营有限公司       </t>
  </si>
  <si>
    <t>贵港市覃塘区棚户区改造工程—荷美新区安置区项目</t>
  </si>
  <si>
    <t>2018-450804-47-01-002777</t>
  </si>
  <si>
    <t>建设安置房建筑面积为130140平方米、配套建设设施为29160平方米，规划建设安置房1000户，总建筑面积为159300平方米</t>
  </si>
  <si>
    <t>A地块形象进度
1.1#楼屋面层已完成，三层主体砖墙砌筑；
2.2#楼一单元十二层梁板钢筋绑扎，二单元十三层梁板模板安装；
3.3#楼一单元十三层墙柱钢筋绑扎，二单元十三层梁板钢筋绑扎；
4.4#楼一单元七层梁板混凝土浇筑；二单元八层梁板混凝土浇筑；
5.5#楼一单元十一层梁板钢筋绑扎，二单元十层梁板混凝土浇筑；
6.6#楼一单元七层梁板钢筋绑扎；二单元八层梁板模板安装，三单元七层梁板钢筋绑扎。
B地块形象进度
1.7#楼一二单元九层墙柱钢筋绑扎；
2.8#楼一单元十四层墙柱钢筋绑扎；二单元十五层梁板模板安装；
3.9#楼一单元十层梁板钢筋绑扎；二单元十层梁板混凝土浇筑完成；
4.10#楼一单元十七层梁板模板安装，二单元十七层梁板钢筋绑扎完成。</t>
  </si>
  <si>
    <t>主体工程项目建设。</t>
  </si>
  <si>
    <t>贵港市覃塘区建投公司</t>
  </si>
  <si>
    <t>贵港市文化艺术中心建设项目</t>
  </si>
  <si>
    <t>2018-450802-87-01-042469</t>
  </si>
  <si>
    <t>建设群众艺术馆、大剧院、科技馆等，总建筑面积115324平方米。</t>
  </si>
  <si>
    <t>2015年-2021年</t>
  </si>
  <si>
    <t>财政筹措</t>
  </si>
  <si>
    <t>群众艺术馆主体建筑结构已完成，室内砌筑、抹灰、消防、通风空调、给排水管道及屋面网架结构已基本完成。科技馆主体建筑结构已完成，室内砌筑及内外墙抹灰工程已完成。大剧院建筑主体混凝土结构及砌体工程已完成。商业车库主体建筑结构已完成，消防、通风空调、给排水管道已基本完成。室外工程覆土斜板绿化种植、天桥1钢结构安装已完成，排水管网安装约完成90%，铺装工程约完成30%；天桥2基础及钢柱吊装已完成；西侧绿化种植约完成80%、廊架及花坛已完成砌筑。</t>
  </si>
  <si>
    <t>完成各单体建筑室内装饰装修、水暖电专业安装、电梯扶梯安装、幕墙安装及室外景观工程。</t>
  </si>
  <si>
    <t>贵港市宏港建筑工程有限责任公司</t>
  </si>
  <si>
    <t xml:space="preserve">贵港市年产250万立方米干粉砂浆项目                </t>
  </si>
  <si>
    <t>2019-450802-47-03-007362</t>
  </si>
  <si>
    <t>总建筑面积163600平方米，年产250万立方米干粉砂浆</t>
  </si>
  <si>
    <t>办公楼、厂房基础开挖，项目部及项目围墙建设</t>
  </si>
  <si>
    <t>完成厂房、办公楼主体结构建设</t>
  </si>
  <si>
    <t>广西荷港科技有限公司</t>
  </si>
  <si>
    <t>广西中强铝业科技有限公司年产500万平方米铝模板及10万个铝车厢投资项目</t>
  </si>
  <si>
    <t>2018-450804-32-03-029651</t>
  </si>
  <si>
    <t>建设内容包括厂房、仓库、综合楼、购置生产设备及配套设施建设等，总建筑面积15.6万平方米</t>
  </si>
  <si>
    <t>3号厂房建设已完成，部分设备已进场；办公楼、宿舍楼主体建设已完成</t>
  </si>
  <si>
    <t>办公楼、宿舍楼装修，设备进场安装。</t>
  </si>
  <si>
    <t>广西中强铝业科技有限公司</t>
  </si>
  <si>
    <t>贵港市产业园区基础设施建设项目</t>
  </si>
  <si>
    <t>市政道路，项目分别位于贵港市产业园区石卡园、粤桂园;其中，粤桂园华电路长2384米,宽50米;石卡园沿江大道南延线：道路长2360米，宽36米</t>
  </si>
  <si>
    <t>银行贷款
财政资金</t>
  </si>
  <si>
    <t xml:space="preserve">华电路：已完成南段箱涵施工，水稳层铺设。
</t>
  </si>
  <si>
    <t>华电路：路基路面施工、桥梁施工
沿江大道南延线：路基路面工程施工</t>
  </si>
  <si>
    <t>贵港市悦景投资发展有限公司</t>
  </si>
  <si>
    <t>西江保税物流中心（B型）</t>
  </si>
  <si>
    <t>建设仓库11.2万平方米，海关查验车厂1.3万平方米，商务仓储2.5万平方米，以及配套附属设施，总建筑面积16.1万平方米</t>
  </si>
  <si>
    <t>(1)、保税物流中心目前3#封顶施工(2)2、3、5号仓库地梁施工。 (3)、监管中心地下室基础开挖、桩基施工。(4)、场地回填土完成约70万方。</t>
  </si>
  <si>
    <t>仓库收尾工作，交易中心装饰施工，海关用房主体施工</t>
  </si>
  <si>
    <t>广西贵港市江南投资建设发展有限公司</t>
  </si>
  <si>
    <t>贵港市南山片区水环境综合整治工程</t>
  </si>
  <si>
    <t>2016-450803-77-01-002570</t>
  </si>
  <si>
    <t>对南山景区1992.3亩水环境进行湖底清淤、湖底防渗、护坡及湖体周边植被、道路、桥梁、铺装、码头、供水、供电、排污、公厕以及垃圾处理等环境综合整治</t>
  </si>
  <si>
    <t>2019—2023年</t>
  </si>
  <si>
    <t>已完成停车场外借土石方回填37800m3,路基级配碎石回填8500m3,完成部分园路至结构层约2公里。</t>
  </si>
  <si>
    <t>进行道路基础建设，中心湖体开挖等</t>
  </si>
  <si>
    <t xml:space="preserve">贵港市宏港城乡建设投资有限责任公司 </t>
  </si>
  <si>
    <t>贵港市西江职业教育园区一期工程（路网项目）</t>
  </si>
  <si>
    <t>2017-450802-48-01-024284</t>
  </si>
  <si>
    <t>新建园区道路 6 条，总长 12129米，道路主要呈东西方向（纬二路、纬三路和纬四路）和南北方向（经二路、经三路和经四路）布置</t>
  </si>
  <si>
    <t>目前雨污水管涵施工完成，桥梁完成85%，路基完成50%，路面完成20%</t>
  </si>
  <si>
    <t>桥梁100%、路面70%建设。</t>
  </si>
  <si>
    <t>广西贵港市城市投资发展集团有限公司</t>
  </si>
  <si>
    <t>广西工业学院项目</t>
  </si>
  <si>
    <t>2017-450800-82-01-009535</t>
  </si>
  <si>
    <t>按1.8万人办学规模建设行政办公楼、公共教学楼、院系教学楼、图书馆、体育馆、学生宿舍及食堂、教师公寓、科创楼、后勤附属设施用房等配套设施，总建筑面积93.6万平方米</t>
  </si>
  <si>
    <t>银行贷款、业主自筹</t>
  </si>
  <si>
    <t>公共教学楼1外架已拆除30%,内外墙抹灰已经完成，宿舍1#楼桩基础施工完毕，宿舍2#已施工至一楼楼面，宿舍3#楼已施工至二楼楼面</t>
  </si>
  <si>
    <t xml:space="preserve">宿舍楼、食堂、体育中心、图书馆、教学楼、实验楼的主体完工。 </t>
  </si>
  <si>
    <t>广西冠凡投资有限公司</t>
  </si>
  <si>
    <t>S207木格至浦北寨圩公路</t>
  </si>
  <si>
    <t>2017-450803-48-01-013832</t>
  </si>
  <si>
    <t>二级公路，主线长31.6公里，连接线3.7公里</t>
  </si>
  <si>
    <t xml:space="preserve">1.已完成征地360亩，累计下拨113.5亩，可供连续施工工作面约4.5公里。 2.目前完成清表0.9公里，正在进行征地拆迁、路基清表等工作。 </t>
  </si>
  <si>
    <t>路基完成20%
桥梁完成10%</t>
  </si>
  <si>
    <t>贵港市九路两桥建设管理有限公司</t>
  </si>
  <si>
    <t>贵港市桥圩镇绕城公路</t>
  </si>
  <si>
    <t>2017-450803-48-01-013834</t>
  </si>
  <si>
    <t>一级公路，全长8.7公里，双向六车道，设计速度80公里/小时，路基宽度为29米</t>
  </si>
  <si>
    <t>1、K13+300~500原便道位置挖除软土、K14+400~K14+550右幅挖除软土，完成路基软土挖除约1500立方，换填片石500立方； K13+300-K13+800段回填碎石土约1500方,K14+000-K14+300段回填碎石土约500方； K13+286左幅2m*3m盖板涵左幅第一节墙身混凝土浇筑； K13+926右幅2m*3m盖板涵完成第一第二节墙身浇筑； 完成k14+286左幅涵洞墙身第一第三节墙身混凝土浇筑。 2、施工图设计已完成编制，已召开技术评审会，目前设计单位正在进行修编工作。</t>
  </si>
  <si>
    <t>路基完成50%
桥梁完成40%
路面完成15%</t>
  </si>
  <si>
    <t>G358覃塘至黎塘界公路</t>
  </si>
  <si>
    <t>2017-450804-48-01-023255</t>
  </si>
  <si>
    <t>一级公路，全长18.459公里，设计速度80公里/小时，路基宽24.5米</t>
  </si>
  <si>
    <t>1、初步设计已编制完成，已召开技术评审会，目前设计单位正在进行修编工作。 2、项目公司首期注册资本金5000万元已到位。 3、施工单位已进场，目前完成清表5.1公里，正在进行征地拆迁、路基清表等工作。</t>
  </si>
  <si>
    <t>S511贵港市江南工业园至山心界公路</t>
  </si>
  <si>
    <t>2017-450803-48-01-020457、2017-450803-48-01-020453</t>
  </si>
  <si>
    <t>一级公路，项目建设分两段；其中，S511贵港市江南工业园至桥圩界段，全长约8.1公里；S511桥圩至山心界段，全长8.4公里</t>
  </si>
  <si>
    <t>完成回填碎石约4100立方、挖土方400立方，完成K6+940涵洞右幅基础及第二节墙身混凝土浇筑。</t>
  </si>
  <si>
    <t>苏湾作业区至东津作业区疏港公路</t>
  </si>
  <si>
    <t>2017-450803-48-01-007204</t>
  </si>
  <si>
    <t>一级公路，全长16.8公里，设计时速80公里，路基宽度为24.5米</t>
  </si>
  <si>
    <t>东环路至苏湾互通起点1.7公里已建成。</t>
  </si>
  <si>
    <t>广西物流职业技术学院</t>
  </si>
  <si>
    <t>2018-450802-82-01-032284</t>
  </si>
  <si>
    <t>建设教学楼、实训楼、学生宿舍、校行政办公楼、教师公寓楼、食堂、生活附属用房、产学研实训基地、图书馆、体育馆（兼会堂）、后勤及信息服务中心、创新创业孵化实践基地，以及室外配套建设运动场等基础设施，总建筑面积27.5万平方米</t>
  </si>
  <si>
    <t>完成建筑面积为63077.04㎡的6栋建筑单体（1#、3#教学楼均为11549.41㎡、2#、4#教学楼均为14242.37㎡、4#学生宿舍7336.2㎡、4#实训楼4157.28㎡）的施工建设并完成办理房屋不动产权证书，另有3栋建筑面积为15578.18㎡的建筑单体（1#实训楼4813.78㎡、3#实训楼3139.32㎡、1#食堂7625.08㎡）正在全力推进上部结构施工，将于2020年2月完成封顶并开展内部装修工程。</t>
  </si>
  <si>
    <t>开展北区1#、2#学生宿舍楼，北区1#、2#教师公寓，南区5#～12#共7栋学生宿舍楼，南区学生食堂、后勤中心，校行政办公楼、校创新创业中心，校运动场，校图书馆等单体建筑施工建设。</t>
  </si>
  <si>
    <t>广西物资集团有限责任公司</t>
  </si>
  <si>
    <t>贵港工贸科技学校</t>
  </si>
  <si>
    <t>2019-450802-82-03-006384</t>
  </si>
  <si>
    <t>按普通中等职业技术学校标准建设，规划办学规模为在校生9000人，总建筑面积约27万平方米</t>
  </si>
  <si>
    <t>已完成施工围墙、三通一平、施工通道、施工排水管网以及临时施工板房搭建等工作，正在进行基础施工。</t>
  </si>
  <si>
    <t>完成建设18万平方米建筑，一期工程竣工。</t>
  </si>
  <si>
    <t>贵港优迪教育投资有限公司</t>
  </si>
  <si>
    <t>贵港市西江教育园区一期工程（中职集中办学区）</t>
  </si>
  <si>
    <t>按在校生1.5万人办学规模，规划建设3-5所中职学校，总建筑面积331050平方米</t>
  </si>
  <si>
    <t xml:space="preserve">贵港市电子工业学校项目第一期建设包含一幢行政办公楼、一幢教学楼、一幢实训楼、一幢学生食堂、两幢学生宿舍，现已全部建设至地面四楼。贵港市商贸职业学校：完成一期3栋教学楼、2栋学生宿舍楼、1栋实训楼、1栋学生食堂主体建筑封顶。
</t>
  </si>
  <si>
    <t>贵港市电子工业学校完成第一期建设并投入使用，开工建设第二期教学楼、学生宿舍楼、教师宿舍楼及附属用房等。贵港市商贸职业学校：完成一期部分主体建筑装饰装修和设备安装调试；二期工程开工建设</t>
  </si>
  <si>
    <t>广西主要支流郁江贵港市石卡至竹村段河道治理工程</t>
  </si>
  <si>
    <t>2017-450800-76-01-000742</t>
  </si>
  <si>
    <t>堤防按50年一遇洪水标准设计，新建防洪堤10.451公里、护岸6.456公里，新建防洪排涝闸2座（产塘、松塘），改扩建防洪排涝闸2座（大冲、林桥江），新建临时排水涵3座（都蕴村、三顶窝、中广塘），达标加固大冲二、林桥江排涝泵站2座。</t>
  </si>
  <si>
    <t>2016年-2021年</t>
  </si>
  <si>
    <t>中央资金、自治区资配套、市级配套</t>
  </si>
  <si>
    <t>该工程已完成：
1.防洪堤工程:累计完成堤身填土8公里，挡墙和水沟8.0公里，防浪墙和路肩7公里，石材栏杆4公里，级配碎石路基3公里，砼路面0.5公里。
2.护岸工程:累计完成5.2公里。
3.涵闸工程:除林桥江防洪排涝闸外，其他大冲、都蕴、三顶窝、产塘、松塘、中广塘等6座涵闸工程已完工收尾。</t>
  </si>
  <si>
    <t>续建防洪堤、护岸、涵闸等工程</t>
  </si>
  <si>
    <t>贵港市城区防洪管理处</t>
  </si>
  <si>
    <t>广西主要支流贵港市郁江左岸铁路桥至洪冲段及右岸铁路桥至沙冲段治理工程</t>
  </si>
  <si>
    <t>2016-450803-76-01-011986、
2018-450802-76-01-031398</t>
  </si>
  <si>
    <t>堤防按50年一遇洪水标准设计，新建防洪堤26公里，加固堤防1.2公里，新建护岸6.84公里，拆除重建防洪排涝闸10座，新建交通闸13座。</t>
  </si>
  <si>
    <t>2019年-2022年</t>
  </si>
  <si>
    <t>正在开展堤防基础清理、土方填筑。</t>
  </si>
  <si>
    <t>续建防洪堤、护岸等工程</t>
  </si>
  <si>
    <t>广西贵港市地下综合管廊（一期）及道路工程PPP项目</t>
  </si>
  <si>
    <t>2017-450800-48-01-011111</t>
  </si>
  <si>
    <t xml:space="preserve">地下综合管廊（一期）及道路工程PPP项目总长10.3km，其中贵港市郁林路（平安路-同济大道）综合管廊及道路工程，长度约6785m；迎宾大道（城北大道-桂林路）综合管廊及道路工程，长度约1050m；同济大道（江南大道-南环路）综合管廊及道路工程，长度约2470m。 </t>
  </si>
  <si>
    <t xml:space="preserve">综合（政企合作） </t>
  </si>
  <si>
    <t>目前已开工建设约9.4公里，完成管廊主体5.2公里.</t>
  </si>
  <si>
    <t>管廊主体建设、廊体回填、道路雨污水管道的施工,道路的回填、绿化种植、附属工程施工。</t>
  </si>
  <si>
    <t>贵港市国冶管廊建设有限公司</t>
  </si>
  <si>
    <t>广西贵港市郁江两岸综合治理工程PPP项目</t>
  </si>
  <si>
    <t>2017-450802-77-01-005642</t>
  </si>
  <si>
    <t xml:space="preserve">该项目包含2个子项目，具体建设规模如下： 1.贵港市郁江两岸综合整治工程：位于贵港市郁江南北两岸，南北两岸均自西环路至罗泊湾大桥口，北岸全长为7.4公里，南岸全长为6.5公里。建设内容为景观工程、绿化工程、水电配套工程、支挡工程以及河岸岸坡加固防护工程等。项目投资估算15亿元。 2.郁江北岸堤路园片区综合治理工程：项目位于堤路园片区，建设沿江路3518米，绿化工程20.5万平方米，防洪堤工程2565.7米。其中沿江道路包括：人民路长2043米，解放路长233米，纬二路长1242米。项目总投资为5亿元。 </t>
  </si>
  <si>
    <t>目前北岸已完成防洪堤改造1.2公里、绿化1.5公里、1#和2#楼管理用房；南岸已完成绿化2公里、4#、5#、6#和8#楼管理用房、泳池及1号景观桥。</t>
  </si>
  <si>
    <t>北岸：人民路道路施工，鲤鱼廊桥桥面、照明和其他附属结构施工；南岸：续建绿化、护岸、水电等配套施工。</t>
  </si>
  <si>
    <t>贵港中交投资发展有限公司</t>
  </si>
  <si>
    <t>区直单位</t>
  </si>
  <si>
    <t>广西广播电视台技术业务综合楼项目</t>
  </si>
  <si>
    <t>2018-450103-47-01-010062</t>
  </si>
  <si>
    <t>项目在南宁市民族大道75号原有业务楼用地基础上拆除旧楼，建设新的技术业务综合楼一栋，地上共21层，地下2层，建筑高度99.6米，总建筑面积49782.48平方米，地上部分建筑面积37996.48平方米，地下部分建筑面积11786平方米。</t>
  </si>
  <si>
    <t>地方配套
业主自筹</t>
  </si>
  <si>
    <t>大楼完成主楼二十一层封顶，现进行内部管线安装，18、19、20层内部装饰，玻璃屏墙外部骨架安装</t>
  </si>
  <si>
    <t>土建主体工程竣工</t>
  </si>
  <si>
    <t>广西广播电视台</t>
  </si>
  <si>
    <t>南宁国际空港综合交通枢纽工程</t>
  </si>
  <si>
    <t>2017-450105-53-01-017949</t>
  </si>
  <si>
    <t>铁路</t>
  </si>
  <si>
    <t>南宁国际空港综合交通枢纽项目位于南宁吴圩国际机场既有T2航站楼以东、规划T3航站楼以西的站前地面停车场。主要建设内容为南宁至崇左铁路引入机场隧道工程、城市轨道交通机场线引入机场隧道工程、综合交通枢纽工程。工程总建筑面积约30.4万平方米，其中南宁至崇左铁路站场约5.5万平方米，城市轨道站场约3.3万平方米，公共交通换乘空间约3.5万平方米，停车库约17.3万平方米，下沉广场约0.8万平方米。</t>
  </si>
  <si>
    <t>业主自筹、银行贷款</t>
  </si>
  <si>
    <t>累计完成土石方约90万方，支护桩完成600根，现场临时设施（如施工围挡、硬化道路、钢筋加工场等已完成。</t>
  </si>
  <si>
    <t>1．土石方工程及基坑支护完成施工。
2．负二层桩基础工程完成施工。
3．负二层大底板工程完成施工。
4．铁路（同步实施段）完成40%开挖。
5．地铁（同步实施段）完成20%开挖。</t>
  </si>
  <si>
    <t>广西南宁机场综合交通枢纽建设有限公司</t>
  </si>
  <si>
    <t>广西交通投资集团</t>
  </si>
  <si>
    <t>广林五象物流园</t>
  </si>
  <si>
    <t>2017-450108-02-03-017663</t>
  </si>
  <si>
    <t>项目总规划用地158亩，总建筑面积27.66万平方米（含地下室）。</t>
  </si>
  <si>
    <t>项目已取得土地《不动产权证》、《建设用地规划许可证》、《建设工程规划许可证》，已完成可研、立项、核准、规划、勘探、设计、场地平整、基坑开挖，目前正在办理项目工程招投标、项目融资等工作。</t>
  </si>
  <si>
    <t>完成主体工程并实现封顶。</t>
  </si>
  <si>
    <t>广西金华康投资有限公司</t>
  </si>
  <si>
    <t>广西林业集团</t>
  </si>
  <si>
    <t>广西德福旅游康养暨现代农业庄园项目</t>
  </si>
  <si>
    <t>2019-450103-47-03-003954</t>
  </si>
  <si>
    <t>德福庄园项目位于五合社区（原南宁青秀区长塘镇五合地区）的跃进水库周边区域，项目规划总占地面积10000亩，建设用地约3000亩（平均容积率1左右，包括公共服务、商业服务、商住混合等性质用地），规划总建筑面积约200万平方米。</t>
  </si>
  <si>
    <t>已完成项目建议书的编制、项目定位策划方案、概念性总体规划方案的编制工作，已取得项目土地承租权约740亩</t>
  </si>
  <si>
    <t>.树屋项目。2. 农业观光种植项目。3.生态鱼塘项目。4.园林景观项目。5.摄影区。6.电瓶车候车点。7.丛林穿越幼儿线、丛林穿越高难度线。8.花海餐厅项目。9.木屋酒店项目。10.研学基地项目。11.大门、接待中心项目。12.马场项目。13.萌宠乐园项目。14.跑步环道。15.运动球场。16.集中烧烤区。17.卡丁车项目。18.大餐厅项目。19.老村民宿项目。项目基本完工。</t>
  </si>
  <si>
    <t>广西旅发德福健康产业有限公司</t>
  </si>
  <si>
    <t>广西旅游发展集团有限公司</t>
  </si>
  <si>
    <t>广西中烟工业有限责任公司柳州卷烟分厂“双喜”卷烟品牌专用生产线技术改造项目二、三期工程</t>
  </si>
  <si>
    <t>2018-450202-16-03-003109</t>
  </si>
  <si>
    <t>二期工程：新建制丝工房、标准库房、香糖料调配站、香糖料库，建筑面积7.63万平方米；三期工程：改造原有联合工房，改造建筑面积8.4万平方米，新建辅料一级库1.1万平方米</t>
  </si>
  <si>
    <t>二期工程：新建制丝工房、标准库房、香糖料调配站及香糖料库已完成竣验收，并正式投产。
三期工程：1、卷包工房改造开始进场施工；2、辅料一级库已完成基础施工；3、综合库改扩建已完成施工图审查备案与规划许可证办理。</t>
  </si>
  <si>
    <t>二期工程：完成单体工程结算及收尾工作。
三期工程：1、完成卷包工房改造工程B、D区屋面改造、钢构维护及部分装饰施工；2、完成辅料一级库工程建设；3、实现综合库改扩建工程开工建设。</t>
  </si>
  <si>
    <t>广西中烟工业有限责任公司</t>
  </si>
  <si>
    <t>广西医科大学武鸣校区</t>
  </si>
  <si>
    <t>2017-450100-82-01-031937</t>
  </si>
  <si>
    <t>1.主要建设内容：教学楼、实验楼、图书馆、室内体育用房（风雨操场）、行政办公用房、师生活动用房、学生宿舍、食堂、后勤及设备用房、研究生公寓、留学生公寓、教师公寓、国家或省部级重点实验室用房、专职科研机构用房、室外运动场地以及相对应的室外管线、电气、道路硬化、园林绿化、海绵城市工程、再生能源工程等配套工程。
2.建设规模：总用地面积1428亩，由A、B、C三个地块组成，总建筑面积53.6万平方米，共分两期建设。</t>
  </si>
  <si>
    <t>业主自筹、地方配套、银行贷款</t>
  </si>
  <si>
    <t>1.完成一期工程40万平方米建筑物的建设和装修，达到竣工验收条件，完成A、B地块室外工程及园林绿化工程，2019年底达到招生条件。
2.全部完成武鸣校区不动产权证办理，共办理了794156.93平方米.
3.完成25个单体建设工程规划许可证和施工许可证的办理手续；完成25个单体的消防设计审查备案和消防竣工图 审图工作，5个单体的消防验收和竣工验收。</t>
  </si>
  <si>
    <t>1.完成一期B地块剩余图书馆、体育馆等项目建设。
2.完成二期C地块的三通一平。</t>
  </si>
  <si>
    <t>广西医科大学</t>
  </si>
  <si>
    <t>教育厅</t>
  </si>
  <si>
    <t>广西医科大学东盟国际口腔医学院</t>
  </si>
  <si>
    <t>2017-450114-82-01-018581</t>
  </si>
  <si>
    <t>1.主要建设内容：包括综合楼、门急诊楼、病房楼、特需门诊楼、科研实验楼、学生宿舍、体育馆等其他配套设施。
2.建设规模：项目用地面积168787.38㎡，总建筑面积10.6万平方米，计划总投资约6亿元，设立病床150张，牙椅400张</t>
  </si>
  <si>
    <t>1.完成北地块主体工程1-5#楼室内隔墙施工，外墙工程完成约50%，消防、风管、给排水管道安装完成约85%；
2.供配电工程、暖通工程进场施工，预计2020年3月底完工。</t>
  </si>
  <si>
    <t>1.北地块主体工程完工,周边配套设施基本完工。
2.7#8#楼施工完成约50%；</t>
  </si>
  <si>
    <t>广西医科大学附属口腔医院</t>
  </si>
  <si>
    <t>广西师范大学雁山校区二期</t>
  </si>
  <si>
    <t>2019-450311-82-01-034416</t>
  </si>
  <si>
    <t>建设图书馆、理科教学实验组团、学生活动中心、食堂等，总建筑面积76.08万平方米</t>
  </si>
  <si>
    <t>2012-2023</t>
  </si>
  <si>
    <t>综合体育馆：钢结构完成了90%的工作量；
田径游泳馆：完成土建工程，进入装饰装修阶段；
理科教学楼组团1:完成主体工程量95%，进入装饰装修阶段。
五区宿舍1-6栋：完工交付使用。
五区宿舍11-16栋：主体结构封顶，开始砌体施工</t>
  </si>
  <si>
    <t>体育馆、游泳馆、理科教学楼组团1和第五区学生宿舍竣工验收；大学生创新创业中心开工建设；校园水系工程开工建设。</t>
  </si>
  <si>
    <t>广西师范大学</t>
  </si>
  <si>
    <t>南宁师范大学武鸣校区</t>
  </si>
  <si>
    <t>2017-450122-82-01-009777</t>
  </si>
  <si>
    <t>按22000人在校生规模规划建设，总建筑面积按672298平方米控制。主要建设教学楼、图书馆、实验实训用房、风雨操场、校行政用房、系行政用房、会堂、学生宿舍、学生食堂、教工食堂、生活福利及其他附属用房、函授用房、其他用房，以及相对应的室外给排水、电气、道路硬化、园林绿化等配套工程。</t>
  </si>
  <si>
    <t>建设完成一期第一阶段工程（建筑面积约10万平方米）；一期第二阶段工程（建筑面积约22万平方米）全部封顶并进行装修；同步开展水电管网、景观绿化、校内道路等配套设施的建设。</t>
  </si>
  <si>
    <t>一期第二阶段工程行政楼、图书馆等单体及一期室外运动场、景观绿化等配套设施工程全部竣工并投入使用；启动二期工程的建设工作。</t>
  </si>
  <si>
    <t>广西师范学院</t>
  </si>
  <si>
    <t>桂林医学院临桂新校区建设</t>
  </si>
  <si>
    <t>2019-450312-82-01-033605</t>
  </si>
  <si>
    <t>规划建筑面积37万平米，包括教学办公用房、教室、实验室、运动场、图书馆、食堂、学生宿舍及校园水系景观等建设内容</t>
  </si>
  <si>
    <t>2009-2022</t>
  </si>
  <si>
    <t>完成34万平米建设内容，完成校园配套设施。后勤中心及1-2学生宿舍进入施工招标阶段、大学生艺术中心设计完成、体育中心已明确方案、创新创业实训基地待建设</t>
  </si>
  <si>
    <t>完成后勤中心及1-2#宿舍主体建设，完成大学生艺术中心施工招标等前期工作；完成体育中心施工图设计及清单编制。</t>
  </si>
  <si>
    <t>桂林医学院</t>
  </si>
  <si>
    <t>广西电力职业技术学院新校区建设项目一期</t>
  </si>
  <si>
    <t>2017-450109-82-01-018138</t>
  </si>
  <si>
    <t>建设教学综合楼、学生宿舍楼、第一食堂、风雨球场、后勤及附属用房等教学设施，总建筑面积19.7万平方米</t>
  </si>
  <si>
    <t>已完成“三通一平”、第一教学综合楼、第一食堂及风雨球场基础建设，5栋综合教学楼已实施基础开挖。</t>
  </si>
  <si>
    <t>完成第一食堂及风雨球场等项目的主体施工，其余建筑完成基础工程</t>
  </si>
  <si>
    <t>广西电力职业技术学院</t>
  </si>
  <si>
    <t>广西广播电视大学五象校区建设项目</t>
  </si>
  <si>
    <t>2018-450114-82-01-005318</t>
  </si>
  <si>
    <t>项目占地面积约130.41亩，总建筑面积为122658.90平方米。按照“统一规划、分期建设”的原则，共分三期进行建设，具体建设内容：学生活动中心2557.55平方米；信息中心、2#远程教育中心11524.50平方米；3#远程教育中心、老年开放教育及社区教育中心7470.09平方米；1#开放教育实训中心5655.29平方米；2#开放教育实训中心5266.37平方米；3#开放教育实训中心4198.04平方米；门卫84.04平方米；健康管理运动中心、食堂、4#开放教育实训中心10506.42平方米；1#学员宿舍9295.97平方米；2#学员宿舍9295.97平方米；3#学员宿舍8275.06平方米；开放教育教学中心16896.36平方米；1#远程教育中心、教师周转房、4#学员宿舍20200.61平方米；人防地下室共11432.63平方米。</t>
  </si>
  <si>
    <t>一期：开放教育教学中心完成地下室底板、立柱混凝土浇筑。     二期：1#、2#学员宿舍主体结构封顶、食堂地下室底板完成混凝土浇筑；2#实训中心完成第三层混凝土浇筑；其余单体正在进行基坑开挖施工。   
三期:招标工作正在紧张筹备中。</t>
  </si>
  <si>
    <t>开放教育教学中心、1#、2#号学生宿舍等项目基本竣工。</t>
  </si>
  <si>
    <t>广西广播电视大学</t>
  </si>
  <si>
    <t>桂林航天工业学院新校区扩建项目</t>
  </si>
  <si>
    <t>2018-450305-82-01-007157</t>
  </si>
  <si>
    <t>新建教室、实验室、实训中心、图书馆、体育馆、学生公寓、食堂、行政用房、后勤用房等附属工程；总建筑面积36.6万平方米</t>
  </si>
  <si>
    <t>2017</t>
  </si>
  <si>
    <t>完成学生公寓2#、5#、6#楼建设；完成校园道路、新大门、防洪渠等基础设施建设；实训中心组团1#楼完成地下室顶板及周边剪力墙施工，2#楼完成主体结构的施工，1层砖墙砌筑完成30%；教学实验楼组团1#楼完成地基处理，2#楼完成3层楼面施工；图书馆及学术报告厅确定施工单位，施工单位进场开展临时设施建设。</t>
  </si>
  <si>
    <t>完成实训中心组团1#、2#楼，教学实验楼组团1#、2#楼建设；图书馆及学术报告厅完成80%工程量；实训中心楼等项目开工；完成行政及院系办公楼、通用航空产业研究中心等建筑的报批报建工作。</t>
  </si>
  <si>
    <t>桂林航天工业学院</t>
  </si>
  <si>
    <t>玉林师范学院东校区扩建工程（二期）</t>
  </si>
  <si>
    <t>2019-450960-82-01-033165</t>
  </si>
  <si>
    <t>建设图书馆、实验楼、教学楼、学生宿舍等，总建筑面积17.5万平方米</t>
  </si>
  <si>
    <t>2010-2023</t>
  </si>
  <si>
    <t>从开始建设至2019年底累计建设总建筑面积28.08万平方米（从学生公寓2#楼~6#综合教学楼），已竣工建筑面积19.1万平方米（从学生公寓2#楼~综合教学楼8#楼），并完成相应的建筑物周边配套设施建设。其中2019年续建的新学生公寓7#、8#楼也已封顶，墙体已完成6层砌筑，配套的运动场工程已完成80%，污水处理工程已完工；新开工的7#综合教学楼已完成地下室土方开挖的70%，配套的玉兰湖亲水平台工程已开挖至筏板基础底；6#综合教学楼也已于12月底开工。计划2020年开工建设的学术交流中心已完成初步设计和施工图设计并完成施工图审核；人才公寓已完成可研审批工作，目前正在编制初步设计；体育馆、综合训练馆等项目的项目建议书、可行性研究报告编制等工作也已开展。</t>
  </si>
  <si>
    <t>累计建设总建筑面积25万平方米，竣工建筑面积22.5万平方米，并完成相应的建筑物周边配套设施建设</t>
  </si>
  <si>
    <t>玉林师范学院</t>
  </si>
  <si>
    <t>中国—东盟工业互联网标识解析节点建设项目</t>
  </si>
  <si>
    <t>2019-450108-64-03-036262</t>
  </si>
  <si>
    <t>中国—东盟工业互联网标识解析节点是中国—东盟信息港的基础设施，该节点立足广西、覆盖全国、面向东盟，为区域范围内的企业提供的统一工业互联网标识解析服务，为各业务提供产品溯源、供应链管理、智慧监管、主动标识技术开发等，总投资3000万;统一标识解析服务平台，为区域内的区域范围内的企业提供的统一工业互联网标识注册、解析、企业节点托管等服务，总投资1000万元;智慧建筑领域应用，通过工业互联网标识与桂建通结合，开发智慧建建筑管理应用，通过标识采集到的工地施工现场各关键环节的运行数据，进行汇总解析和可视化呈现，对海量数据智能分析和风险预控，辅助管理人员决策管理，构建覆盖建筑行业内人、机、料、法、环的工业互联网平台，投资800万元;泛糖产业链管理应用，通过标识解析体系对产业链进行管理，开发泛糖供应链管理应用，与“蔗糖通”上的甘蔗生产服务大数据平台、蔗糖生产服务大数据平台、泛糖产品交易平台对接，将泛糖产品根据批次进行标识，对生产、储备、交易、配送等流程实现全生命周期管理，强化对蔗糖产业链管控，打击非法渠道的买卖，建立可行的期货现货交易平台，投资400万元，
智慧仪表eSIM技术开发，为电表、水表等仪</t>
  </si>
  <si>
    <t>1.完成一期统一标识解析服务平台建设且支付全部建设款项; 2.智慧建筑领域应用完成80%; 3.泛糖产业链管理应用70%; 4.智慧仪表eSIM技术开发完成50%</t>
  </si>
  <si>
    <t>标识解析平台上线使用，标识注册规模1.2亿条，累计解析总量5000万次，建成基于产品溯源的应用，并推广使用</t>
  </si>
  <si>
    <t>中国—东盟信息港股份有限公司</t>
  </si>
  <si>
    <t>航运交易大数据平台</t>
  </si>
  <si>
    <t>2019-450114-65-03-036236</t>
  </si>
  <si>
    <t>航运交易大数据平台覆盖航运产业链上下游的广泛用户群，以数字化为基础，连接和协同水运管理系统、船舶交易系统、航运信息服务系统、货运交易系统等航运大数据资源，实现航运物流产业链的整体降本增效，致力于构建互联网下的航运物流生态圈，为西部陆海新通道“软环境”建设做出积极的贡献</t>
  </si>
  <si>
    <t>1.水路运输事中事后监管平台已搭建完成。 
2.船舶交易鉴证开发并优化完成，开始进入测试环节。</t>
  </si>
  <si>
    <t>航运运价指数体系建设、航运金融大数据建设、集装箱班轮航线备案系统、水路货物运输签约平台建设。</t>
  </si>
  <si>
    <t>基于eSIM的跨国/跨区域全球通信一体化管理平台</t>
  </si>
  <si>
    <t>2019-450108-64-03-025305</t>
  </si>
  <si>
    <t>（1）、建设基于eSIM的全球通信一体化平台，在国内及东南亚总共建设5个数据中心，发展人联网及物联网终端接入数量达500万，通信连接数达1000万。
（2）、整合海内外运营商资源，建立跨运营商统一业务管理能力，实现与境内外（尤其东盟地区）至少12家运营商系统对接，面向一带一路用户，尤其东南亚用户的漫入和中国用户的漫出提供全业务服务能力。
（3）、构建跨国跨区域一体化管理能力，支持3000万人联网和物联网终端连接性能要求，QPS达到3000次/秒；支持1000万卡数据资源管理，支持2000套证书并发下载。
（4）、落地国内/外首个eSIM（TEE）全业务、多场景下的适配方案。至少实现与15家终端（占全球终端出货量80%）进行适配对接。
（5）、建立基于TEE的eSIM技术行业标准编制及认证体系，申请国家发明专利9件，申请软件著作权15件，行业标准1件。
（6）、建设高新技术人才队伍，培养出一支高素质的物联网及eSIM专业人才队伍（至少200人），有效提升广西在全国和东盟数字化产业的影响力和知名度。</t>
  </si>
  <si>
    <t>初步完成平台建设，实现海内外运营商接入及终端平台接入，在国内北京、南宁，海外新加坡三地完成部署。实现海外本地业务、漫游业务落地，海外用户数已超10万。人联网国内业务接入小米、魅族、三星等多个终端，全年累计用户数超过50万。物联网方面实现车联网、物流、零售等行业项目落地，连接数达50万。完成多款终端模组联调，正式实现CPE设备商用。</t>
  </si>
  <si>
    <t>进一步完善平台建设，在印尼落地海外项目。实现海外本地业务、漫游业务落地，海外用户全年新增用户数超50万。人联网新增接入OPPO,VIVO，全年累计新增用户数超过100万。物联网方面实现电网等行业项目落地，实现200万物联网连接数</t>
  </si>
  <si>
    <t>中马钦州产业园区金谷大街工程</t>
  </si>
  <si>
    <t>2017-450702-48-01-031074</t>
  </si>
  <si>
    <t>城市主干道路，全长约2.7公里，双向六车道，设计速度50公里/小时</t>
  </si>
  <si>
    <t>已开工建设，正在进行路基施工</t>
  </si>
  <si>
    <t>完成软基处理，开始进行路面、地下管线施工</t>
  </si>
  <si>
    <t>中交城市投资广西中马钦州产业园区有限公司</t>
  </si>
  <si>
    <t>中马钦州产业园区管委会</t>
  </si>
  <si>
    <t>中马钦州产业园区科技园项目（二期）</t>
  </si>
  <si>
    <t>2017-450702-47-01-033688</t>
  </si>
  <si>
    <t>建筑面积为23万平方米，主要建设标准试验研发楼，配套服务楼、人力资源服务楼、会议中心、道路、绿化、照明、地下室（设备房、停车场）工程等。</t>
  </si>
  <si>
    <t>9#楼施工至主体18层; 10#楼施工至主体17层；11#楼施工至主体10层；12#楼施工至主体9层，13#楼施工至主体7层；14#楼（10、12号楼部份）施工至主体3层顶板施工；15—17#楼已完成90%的筏板和65%地下室顶板施工</t>
  </si>
  <si>
    <t>完成主体设施总工程量的60%</t>
  </si>
  <si>
    <t>广西中马钦州产业园区金谷投资有限公司</t>
  </si>
  <si>
    <t>中马钦州产业园区云顶大街工程</t>
  </si>
  <si>
    <t>2017-450702-48-01-029259</t>
  </si>
  <si>
    <t>城市主干道路，全长2.6公里，设计速度为50公里/小时</t>
  </si>
  <si>
    <t>中国—东盟医药创新与产业化基地（一期）（原生物医药加工贸易园）</t>
  </si>
  <si>
    <t>2016-450702-27-03-010132</t>
  </si>
  <si>
    <t>占地138.59亩，规划总建筑总面积为17.8万平方米。规划新建建筑包括三大区，公共服务区：1栋公共服务中心（1#楼），6层，1栋公共创新中心（2#楼），6层；公共配套区：1栋医疗养护中心以及2栋菁英公寓（3#），均为18层，配套服务楼1栋，2层；研发孵化区：4栋研发孵化楼（A区：5#~8#楼），均为5层，1栋研发孵化（B区：9#楼），5层。</t>
  </si>
  <si>
    <t>项目已开工建设，正在进行地基施工。</t>
  </si>
  <si>
    <t>完成地下设施建设，开始进行主要建筑物主体施工</t>
  </si>
  <si>
    <t>广西中马钦州产业园区方圆实业有限公司</t>
  </si>
  <si>
    <t>中马钦州产业园区孔雀湾大道中段（金鼓江东支流北岸-马莱大道）工程</t>
  </si>
  <si>
    <t>2018-450702-78-01-001491</t>
  </si>
  <si>
    <t>市政道路，全长2619米，宽32-50米</t>
  </si>
  <si>
    <t>广西中马钦州产业园区开发有限公司</t>
  </si>
  <si>
    <t>国际健康食品产业园项目（原清真食品产业园）</t>
  </si>
  <si>
    <t>2017-450700-70-03-020868</t>
  </si>
  <si>
    <t>总建筑面积29万平方米，建设清真食品生产线、清真认证中心、检测中心、营销及展示中心等。</t>
  </si>
  <si>
    <t>正在进行前期工作，即将开工建设</t>
  </si>
  <si>
    <t>中马钦州产业园区锦绣大道中段</t>
  </si>
  <si>
    <t>2016-450700-78-01-007302</t>
  </si>
  <si>
    <t>市政道路，全长约2400米，宽50米</t>
  </si>
  <si>
    <t>已开工建设，软基处理全部完成，正在进行路面、桥梁、地下管线施工</t>
  </si>
  <si>
    <t>完成道路主体建设总工程量的40%</t>
  </si>
  <si>
    <t>广西国土资源职业技术学院建设项目</t>
  </si>
  <si>
    <t>2017-451421-82-01-029608</t>
  </si>
  <si>
    <t>建设教室、图书馆、会堂、实验室、实训场所等，总建筑面积33.29万平方米</t>
  </si>
  <si>
    <t>广西国土资源职业技术学院（筹）一期共29栋单体建筑和总平，分三个批次建设。
一批为：行政综合楼，1#、2#实验实训楼，1#、3#学生宿舍，1#后勤服务综合楼，1#食堂，培训学员宿舍和职业培训楼等九栋建筑单体及基础设施；已于2019年9月份交付使用。
二批为：1#教学楼，2#、4#学生宿舍楼，1#、2#教工单身公寓，陈列馆，图书馆等七栋建筑单体；已完成预验收，正在整改当中。（不含总平）
三批为：3#、4#、5#、6#实验实训楼，就业服务中心，2#后勤服务综合楼，5#、6#、7#学生宿舍，会堂，大学生创业园，体育馆等十二栋建筑单体；其中3#、4#、5#、6#实验实训楼，就业服务中心，2#后勤服务综合楼等六栋建筑单体已具备预验收（不含总平）。68359.0万元</t>
  </si>
  <si>
    <t>5#、6#、7#学生宿舍，会堂，大学生创业园，体育馆等六栋建筑单体正常施工，计划于2020年5月30日前完成主体室内外装修，2020年6月20日前竣工验收，交付使用。</t>
  </si>
  <si>
    <t>广西国土资源职业技术学院</t>
  </si>
  <si>
    <t>自然资源厅</t>
  </si>
  <si>
    <t>广西高峰自治区级森林公园（兴宁片区）</t>
  </si>
  <si>
    <t>2017-450102-02-03-025426</t>
  </si>
  <si>
    <t>高峰森林公园建设项目工程的规划用地总规模为1237.07公顷，新增项目建设用地需求总规模为20公顷（300.0亩），新建或改扩建公园内部车行道路39090米、骑行绿道16180米；旅游服务设施总建筑总面积80030平方米；新建旅游住宿接待总床位数为800床、生态露营地（含汽车营地）营位总数为200个；现有人工纯林林相改造实施面积400公顷，次生天然林景观改造面积52公顷，景区植被恢复与景点绿化美化面积5.5公顷。具体工程内容包括景区景点工程、旅游接待与公共服务设施工程、旅游基础设施工程、环保设施工程、旅游安全防灾及应急管理工程、植物景观工程等。</t>
  </si>
  <si>
    <t>2017-2025</t>
  </si>
  <si>
    <t>EPC一期项目主次游客中心、生态停车场、公交车停车场、白鸟林、嘉年华、蘑菇工坊、精灵王国、生命河谷、星月湖、星空露营、力量山峰等景点的完成建设，五一试运营，国庆开园运营。</t>
  </si>
  <si>
    <t>完成EPC一期剩余项目建设，全面开展二期项目各景点施工，即一环道路、二环道路、360球幕飞行影院、四季花海、星空露营康养木屋等项目建设。</t>
  </si>
  <si>
    <t>广西康峰资产管理有限公司</t>
  </si>
  <si>
    <t>自治区林业局</t>
  </si>
  <si>
    <t>广西农垦永新畜牧集团西江有限公司万鑫种猪场建设项目</t>
  </si>
  <si>
    <t>2018-450802-03-03-011581</t>
  </si>
  <si>
    <t>规划占地面积426亩，建设1个种母猪场和1个育肥场，其中，种母猪场规划占地面积385亩，建设1个存栏1.3万头种母猪场，育肥场规划占地面积41亩，存栏规模3500头保育猪和7500头肥猪，年可出栏育肥猪2万头</t>
  </si>
  <si>
    <t>已完成场地平整、环评批复、上控价审定、土建工程和监理招标，主体工程已开工，已完成基础开挖，部分猪舍已进行粪沟施工，设备工程已发布招标公告。</t>
  </si>
  <si>
    <t>年底竣工投产使用</t>
  </si>
  <si>
    <t>广西农垦永新畜牧集团西江有限公司</t>
  </si>
  <si>
    <t>自治区农垦局</t>
  </si>
  <si>
    <t>广西农垦永新畜牧集团金光有限公司同正种猪场建设项目</t>
  </si>
  <si>
    <t>2018-451421-03-03-005380</t>
  </si>
  <si>
    <t>规划占地面积1216亩，主要建设后备舍、配种妊娠舍、产房、中转舍、保育舍、育肥舍、育成舍、公猪舍、连廊、人员入舍房等建筑面积约13.6万平方米，配套建设2座污水处理工程、2座无害化处理工程、1座饲料厂、2个车辆消毒站、3个发酵罐工程、2座灌溉集水池工程等配套附属工程，种猪采购：购进种猪2.1万头、种公猪300头</t>
  </si>
  <si>
    <t>完成可研编写并通过专家评审、设施用地办理、施工图设计、环评批复等手续，土地平整完工，围墙工程完成8000米，供电工程完工、土建工程已开工完成基础地梁砼。</t>
  </si>
  <si>
    <t>2020年底把同正种猪场建设成为高生物安全、高生产率的现代化标准猪场工程项目竣工</t>
  </si>
  <si>
    <t>广西农垦永新畜牧集团金光有限公司</t>
  </si>
  <si>
    <t>“智慧糖业”综合服务平台</t>
  </si>
  <si>
    <t>2019-450108-64-03-025069</t>
  </si>
  <si>
    <t>泛糖“智慧糖业”综合服务平台是以泛糖现货交易平台建设为基础，并配套订单农业平台、仓储物流平台、SaaS共享平台、供应链金融平台、大数据平台、信息资讯平台为一体的综合服务平台，平台目标服务3000家企业</t>
  </si>
  <si>
    <t>目前为现货交易平台第二期上线使用，交易规模458万吨，合计交易额260亿元。交易订单农业平台接入60家糖厂，仓储物流平台接入102家仓储物流企业。供应链金融平台，建设一个泛糖收银台，接入银行、小贷、保险、基金，金融业务规模达2亿元。
1、完成二期现货交易平台建设且支付全部建设款项。
2、订单农业平台建设完成100%
4、仓储物流建设完成20%
5、供应链金融平台建设完成20%
6、SAAS共享服务平台建设完成55%
7、信息资讯平台建设完成100%
8、糖业大数据平台建设完成10%</t>
  </si>
  <si>
    <t>目前为现货交易平台第二期上线使用，交易规模458万吨，合计交易额260亿元。交易订单农业平台接入60家糖厂，仓储物流平台接入102家仓储物流企业。供应链金融平台，建设一个泛糖收银台，接入银行、小贷、保险、基金，金融业务规模达2亿元。
1、完成二期现货交易平台建设且支付全部建设款项。
2、订单农业平台建设完成100%
4、仓储物流建设完成40%
5、供应链金融平台建设完成50%
6、SAAS共享服务平台建设完成70%
7、信息资讯平台建设完成100%
8、糖业大数据平台建设完成30%
6、SAAS共享服务平台建设完成55%
7、信息资讯平台建设完成100%
8、糖业大数据平台建设完成10%</t>
  </si>
  <si>
    <t>广西泛糖科技有限公司</t>
  </si>
  <si>
    <t>自治区糖业办</t>
  </si>
  <si>
    <t>广西体育产业城—广西体育教科训一体化基地</t>
  </si>
  <si>
    <t>2017-450114-88-01-033450</t>
  </si>
  <si>
    <t>一期建设广西体育运动学校训练、教学、科研及相关生活设施，总建筑面积约19万平方米，室外运动场地2.5万平方米；
二期建设广西体育局部分专业训练队科研、教学、训练、医疗、国际体育交流基地及相关配套，总建筑面积约43万平方米</t>
  </si>
  <si>
    <t>武艺馆、乒体馆、重竞技馆、羽篮馆项目完成地下部分施工。</t>
  </si>
  <si>
    <t>1.武艺馆、乒体馆、重竞技馆、羽篮馆项目完成地下施工。
2.项目一期TYC-40地块3月份完成土地庙、果树、祠堂迁移。
3.项目二期9月份基本完成征地拆迁。其中：交地施工250亩。</t>
  </si>
  <si>
    <t>自治区体育局</t>
  </si>
  <si>
    <t>广西医科大学附属五象新区医院</t>
  </si>
  <si>
    <t>2017-450000-83-01-050107</t>
  </si>
  <si>
    <t>本项目一期总投资概算为146570.64亿元，总建筑面积约18.2万平方米，其中地上建筑面积约13.5万平方米，地下室二层，地下建筑面积约4.7万平方米，主要建设内容包括门急诊楼、医技楼、住院楼、辅助用房及附属设施。</t>
  </si>
  <si>
    <t>已经完成三通一平、地质勘察、初步设计、基坑支护等；完成主体工程EPC招标工作，确定了中标单位</t>
  </si>
  <si>
    <t>完成地基、地下室，门急诊楼、医技综合楼封顶，住院大楼接近封顶</t>
  </si>
  <si>
    <t>广西医科大学附属肿瘤医院</t>
  </si>
  <si>
    <t>自治区卫生健康委员会</t>
  </si>
  <si>
    <t>广西壮族自治区人民医院凤岭医院(一期)</t>
  </si>
  <si>
    <t>2017-450103-83-01-023131</t>
  </si>
  <si>
    <t>一期建设门诊楼和住院楼各一栋，设有门诊、急诊、医技科室、手术室、住院部等，建筑面积约11.03万平方米，床位500张</t>
  </si>
  <si>
    <t>财政资金、业主自筹</t>
  </si>
  <si>
    <t>土建完成约95%，室内装修完成约42%</t>
  </si>
  <si>
    <t>基本完成室内外装修，以及电梯、医用气体、管道物流等工程。进行总平道路、总平管网、景观绿化、液氧站、污水处理站、污物暂存间等附属工程施工。接入高压电、水、电话、网络、燃气等管线。进行水电、空调以及医用设备的调试。进行逐项整改和验收</t>
  </si>
  <si>
    <t>广西壮族自治区人民医院</t>
  </si>
  <si>
    <t>±800kV乌东德电站送电广东广西特高压多端直流示范工程（广西段）</t>
  </si>
  <si>
    <t>新建柳北换流站，换流容量300万千瓦；新建直流线路662千米；新建接地极线路81千米</t>
  </si>
  <si>
    <t>变电：柳北换流站电气安装15%；直流线路：线路施工85%；接地极线路85%</t>
  </si>
  <si>
    <t>变电：柳北换流站电气安装75%；直流线路：线路施工100%；接地极线路100%</t>
  </si>
  <si>
    <t>南方电网超高压输电公司</t>
  </si>
  <si>
    <t>自治区能源局</t>
  </si>
  <si>
    <t>大藤峡水利枢纽工程</t>
  </si>
  <si>
    <t>2019-450881-76-03-033661</t>
  </si>
  <si>
    <t>大藤峡水库总库容34.79亿立方米；防洪库容为15亿立方米；船闸建设规模为3000吨级；枢纽电站总装机容量1600兆瓦；保障下游思贤窖压咸流量2500立方米每秒；灌溉面积120.6万亩。</t>
  </si>
  <si>
    <t>2014年-2023年</t>
  </si>
  <si>
    <t>财政拨款企业自筹</t>
  </si>
  <si>
    <t>1.2019年10月26日实现大江截流；
2.泄水闸坝段浇筑到顶，低孔弧形工作闸门全部完成无水调试并投入使用。首台国内最大的轴流转桨式水轮机转轮通过验收，首台发电机组（8#）定子吊装完成。船闸闸室段浇筑到顶，上下闸首人字门均已安装完成。黔江副坝、南木江副坝填筑高度均满足施工计划。
3.左右岸累计用地移交12150亩、移民搬迁5430人、房屋拆除1039栋、房屋建筑面积20万平米；库区方面，完成征地11.54万亩（完成率96.8%），企业协议签订108家，专项复改建项目开工建设61项；安置点建设方面，坝区大成塘移民安置点已投入使用，其他10个安置点正在加快建设。</t>
  </si>
  <si>
    <t>左岸一期工程2020年4月实现通航发电目标；右岸主体工程建设全面展开。</t>
  </si>
  <si>
    <t xml:space="preserve">
广西大藤峡水利枢纽开发有限责任公司</t>
  </si>
  <si>
    <t>自治区水利厅</t>
  </si>
  <si>
    <t>广西工商职业技术学院武鸣新校区(一期)</t>
  </si>
  <si>
    <t>2018-450122-82-01-022080</t>
  </si>
  <si>
    <t>建设商学楼、行政综合楼、实训基地、图书馆、行政综合楼、学生宿舍、食堂、商训楼、会堂及培训楼等，新校区按13000人在校生规模规划建设，一期总建筑面积约20万平方米</t>
  </si>
  <si>
    <r>
      <t>2018</t>
    </r>
    <r>
      <rPr>
        <sz val="11"/>
        <color indexed="8"/>
        <rFont val="宋体"/>
        <family val="0"/>
      </rPr>
      <t>-2021年</t>
    </r>
  </si>
  <si>
    <t>一、前期工作1、取得一期净用地684.964亩不动产权证；2、项目（二期）可行性研究报告已完成评估并报送发改委；3、一期2标段初步设计完成并通过了发改委审批。二、施工进度1、一期1标段已完成主体结构施工及外墙装修，进入内部装修，其中东A-5栋、东A-6栋完成内墙抹灰及墙裙贴砖、门窗安装，进行地板砖施工；东A-7栋完成内墙抹灰及墙裙贴砖、门窗安装、基本完成地板砖铺贴、消防喷淋管道安装。2、一期工程2标段基本完成施工超前钻，其中四栋楼完成基槽开挖，进入基础施工阶段。</t>
  </si>
  <si>
    <t>一期2栋商学楼、1栋行政办公楼、1栋食堂楼、3栋学生宿舍楼及配套的总平道路管网投入使用；1栋商学楼、3栋学生宿舍楼、2栋实训基地主体封顶；2栋商训楼、1栋图书馆、1栋会堂开工建设；建设建筑面积约9.5万平方米。</t>
  </si>
  <si>
    <t>广西工商职业技术学院</t>
  </si>
  <si>
    <t>自治区粮食和物资储备局</t>
  </si>
  <si>
    <t>广西机电工程学校新校区项目</t>
  </si>
  <si>
    <t>2017-450122-82-01-010779</t>
  </si>
  <si>
    <t xml:space="preserve">根据《广西壮族自治区发展和改革委员会关于广西机电工程学校新校区项目可行性研究报告的批复》（桂发改社会〔2016〕1559号）批准的总建筑面积为214100㎡，主要建设教研行政与图书馆综合楼30640平方米，公共教学楼26000平方米，实训实习中心40800平方米，体育馆7900平方米，学生食堂13000平方米，学生公寓67500平方米，礼堂4100平方米，教师单身公寓2700平方米，德育教育创业综合楼12600平方米，农民工实训中心3600平方米，后勤配套用房5260平方米及相关配套设施。 </t>
  </si>
  <si>
    <t>2017年-2022年</t>
  </si>
  <si>
    <t>财政资金、债券支持、银行贷款</t>
  </si>
  <si>
    <t>截至2019年底前期工作完成6#信息楼、7#教研行政与图书馆综合楼、8#教学楼、10#教师公寓、11#15#女生宿舍、18#21#男生宿舍、25#学生食堂、27#体育看台通过竣工验收及办理《房屋不动产权证》；二期项目已开工建设</t>
  </si>
  <si>
    <t>完成二期项目的竣工验收；三期项目的开工建设</t>
  </si>
  <si>
    <t>自治区农业农村厅</t>
  </si>
  <si>
    <t>“壮美广西·智慧广电”数字广西“广电云”村村通、户户用工程三年攻坚会战</t>
  </si>
  <si>
    <t xml:space="preserve">2019-450000-63-03-000484
</t>
  </si>
  <si>
    <t>全区新建乡镇至未通达光缆的7278个行政村及行政村至35户以上自然村的光缆支干线约16.3万公里；完成80万农村有线电视网络双向化改造；扩容改造各市级至所辖县级波分传输平台；配套建设约1000个乡镇广播电视综合服务站、800个乡镇机房、1500个村级机房。新增数字广西“广电云”用户320万户；整合融通全区数字经济、数字政府、数字社会的大数据资源和功能应用，最终建成自治区党委政府可控可管、引导舆论、社会治理、应急广播和社会动员的主体传输网络和应用平台</t>
  </si>
  <si>
    <t>政府补助、企业自筹</t>
  </si>
  <si>
    <t>1.新建光缆线路总长5.1万公里；2.新建联网行政村5311个，2019年任务完成率104%，三年任务总完成率73%；3.新建联网35户以上自然村14450个，2019年任务完成率103%，三年任务总完成率24%；4.新发展“广电云”用户79万户，2019年任务完成率108.5%，三年任务总完成率24.6%；5.重建或新建乡镇广播电视综合服务站594个，2019年任务完成率109.8%，三年任务总完成率59.4%；6.重建或新建乡镇机房392个，2019年任务完成率130.6%，三年任务总完成率49%。</t>
  </si>
  <si>
    <t>新联网1961个行政村和约2.7万个35户以上自然村，实现全区所有行政村光纤联网，完成20万户双向网络升级改造，共敷设光缆约7.1万公里，新增用户120万户；重建和新建乡镇广播电视综合服务站约425个，重建和新建乡镇机房约452个。</t>
  </si>
  <si>
    <t>广西广播电视信息网络股份有限公司</t>
  </si>
  <si>
    <t>自治区广播电视局</t>
  </si>
  <si>
    <t>焦柳铁路怀化至柳州段电气化改造工程（广西段）</t>
  </si>
  <si>
    <t>2017-450000-53-03-022862</t>
  </si>
  <si>
    <t>全线现状电气化改造。</t>
  </si>
  <si>
    <t>开累完成征地98%，房屋拆迁完成100%，三电迁改完成30%。路基工程94%，桥涵工程92%，隧道工程98%，轨道工程5%，房建工程38%，四电工程63%。</t>
  </si>
  <si>
    <t>2020年9月完成融安站房，2020年10月底完成其他各专业工程，2020年11月开展验收工作，2020年12月具备开通条件。</t>
  </si>
  <si>
    <t>中国铁路南宁局集团有限公司</t>
  </si>
  <si>
    <t>中国铁塔广西分公司4G/5G通信基础设施建设项目</t>
  </si>
  <si>
    <t>2019-450000-63-03-033233</t>
  </si>
  <si>
    <t>统筹开展4G增补和5G无线网络覆盖建设，预计新建铁塔约6000座，改造铁塔约5万座，建设室分项目约8000万平米。</t>
  </si>
  <si>
    <t>019年立项新建铁塔5432座，改造12876座，建设室分项目约1.1亿平方米</t>
  </si>
  <si>
    <t>2020年立项新建铁塔4500座，改造13000座，建设室分项目约1.3亿平方米</t>
  </si>
  <si>
    <t>中国铁塔广西分公司</t>
  </si>
  <si>
    <t>自治区通信管理局</t>
  </si>
  <si>
    <t>中国铁塔广西分公司公路铁路通信公网覆盖补点建设项目</t>
  </si>
  <si>
    <t>2019-450000-63-03-033238</t>
  </si>
  <si>
    <t>在广西区内统筹开展高速公路、铁路的公网4G增补和5G无线网络覆盖建设；新建铁塔约2000座，建设公路、铁路隧道室分项目约500公里</t>
  </si>
  <si>
    <t>2019年立项新建铁塔555座，改造237座，建设隧道室分项目约120公里</t>
  </si>
  <si>
    <t>2020年立项新建铁塔280座，改造340座，建设隧道室分项目约210公里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</si>
</sst>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quot;共&quot;General&quot;项&quot;"/>
    <numFmt numFmtId="179" formatCode="General&quot;年&quot;"/>
  </numFmts>
  <fonts count="28">
    <font>
      <sz val="12"/>
      <name val="宋体"/>
      <family val="0"/>
    </font>
    <font>
      <sz val="11"/>
      <color indexed="8"/>
      <name val="宋体"/>
      <family val="0"/>
    </font>
    <font>
      <sz val="12"/>
      <color indexed="8"/>
      <name val="黑体"/>
      <family val="3"/>
    </font>
    <font>
      <sz val="18"/>
      <name val="方正小标宋简体"/>
      <family val="0"/>
    </font>
    <font>
      <b/>
      <sz val="12"/>
      <name val="宋体"/>
      <family val="0"/>
    </font>
    <font>
      <b/>
      <sz val="12"/>
      <color indexed="8"/>
      <name val="宋体"/>
      <family val="0"/>
    </font>
    <font>
      <sz val="11"/>
      <color indexed="10"/>
      <name val="宋体"/>
      <family val="0"/>
    </font>
    <font>
      <sz val="11"/>
      <name val="宋体"/>
      <family val="0"/>
    </font>
    <font>
      <sz val="10"/>
      <color indexed="10"/>
      <name val="宋体"/>
      <family val="0"/>
    </font>
    <font>
      <sz val="11"/>
      <color indexed="9"/>
      <name val="宋体"/>
      <family val="0"/>
    </font>
    <font>
      <b/>
      <sz val="13"/>
      <color indexed="54"/>
      <name val="宋体"/>
      <family val="0"/>
    </font>
    <font>
      <sz val="11"/>
      <color indexed="62"/>
      <name val="宋体"/>
      <family val="0"/>
    </font>
    <font>
      <b/>
      <sz val="11"/>
      <color indexed="54"/>
      <name val="宋体"/>
      <family val="0"/>
    </font>
    <font>
      <u val="single"/>
      <sz val="11"/>
      <color indexed="12"/>
      <name val="宋体"/>
      <family val="0"/>
    </font>
    <font>
      <b/>
      <sz val="11"/>
      <color indexed="8"/>
      <name val="宋体"/>
      <family val="0"/>
    </font>
    <font>
      <b/>
      <sz val="11"/>
      <color indexed="63"/>
      <name val="宋体"/>
      <family val="0"/>
    </font>
    <font>
      <u val="single"/>
      <sz val="11"/>
      <color indexed="20"/>
      <name val="宋体"/>
      <family val="0"/>
    </font>
    <font>
      <b/>
      <sz val="11"/>
      <color indexed="9"/>
      <name val="宋体"/>
      <family val="0"/>
    </font>
    <font>
      <b/>
      <sz val="18"/>
      <color indexed="54"/>
      <name val="宋体"/>
      <family val="0"/>
    </font>
    <font>
      <b/>
      <sz val="15"/>
      <color indexed="54"/>
      <name val="宋体"/>
      <family val="0"/>
    </font>
    <font>
      <sz val="11"/>
      <color indexed="53"/>
      <name val="宋体"/>
      <family val="0"/>
    </font>
    <font>
      <sz val="11"/>
      <color indexed="17"/>
      <name val="宋体"/>
      <family val="0"/>
    </font>
    <font>
      <sz val="11"/>
      <color indexed="16"/>
      <name val="宋体"/>
      <family val="0"/>
    </font>
    <font>
      <i/>
      <sz val="11"/>
      <color indexed="23"/>
      <name val="宋体"/>
      <family val="0"/>
    </font>
    <font>
      <sz val="11"/>
      <color indexed="19"/>
      <name val="宋体"/>
      <family val="0"/>
    </font>
    <font>
      <b/>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22" fillId="12" borderId="0" applyNumberFormat="0" applyBorder="0" applyAlignment="0" applyProtection="0"/>
    <xf numFmtId="0" fontId="13" fillId="0" borderId="0" applyNumberFormat="0" applyFill="0" applyBorder="0" applyAlignment="0" applyProtection="0"/>
    <xf numFmtId="0" fontId="21" fillId="6" borderId="0" applyNumberFormat="0" applyBorder="0" applyAlignment="0" applyProtection="0"/>
    <xf numFmtId="0" fontId="14"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5" fillId="4" borderId="4" applyNumberFormat="0" applyAlignment="0" applyProtection="0"/>
    <xf numFmtId="0" fontId="17" fillId="13" borderId="5" applyNumberFormat="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9" borderId="0" applyNumberFormat="0" applyBorder="0" applyAlignment="0" applyProtection="0"/>
    <xf numFmtId="0" fontId="15" fillId="4" borderId="7" applyNumberFormat="0" applyAlignment="0" applyProtection="0"/>
    <xf numFmtId="0" fontId="11"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0" xfId="0" applyNumberFormat="1"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178" fontId="4" fillId="4"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7" fontId="1" fillId="0" borderId="0" xfId="0" applyNumberFormat="1" applyFont="1" applyFill="1" applyBorder="1" applyAlignment="1">
      <alignment vertical="center"/>
    </xf>
    <xf numFmtId="0" fontId="0" fillId="4" borderId="0" xfId="0" applyFont="1" applyFill="1" applyBorder="1" applyAlignment="1">
      <alignment horizontal="left" vertical="center"/>
    </xf>
    <xf numFmtId="179" fontId="0" fillId="4" borderId="0" xfId="0" applyNumberFormat="1" applyFont="1" applyFill="1" applyBorder="1" applyAlignment="1">
      <alignment horizontal="center" vertical="center" wrapText="1"/>
    </xf>
    <xf numFmtId="177" fontId="0" fillId="4" borderId="0" xfId="0" applyNumberFormat="1" applyFont="1" applyFill="1" applyBorder="1" applyAlignment="1">
      <alignment horizontal="center" vertical="center"/>
    </xf>
    <xf numFmtId="9" fontId="4" fillId="4" borderId="9" xfId="33" applyFont="1" applyFill="1" applyBorder="1" applyAlignment="1">
      <alignment horizontal="center" vertical="center" wrapText="1"/>
    </xf>
    <xf numFmtId="179" fontId="4" fillId="4" borderId="9" xfId="0" applyNumberFormat="1" applyFont="1" applyFill="1" applyBorder="1" applyAlignment="1">
      <alignment horizontal="center" vertical="center" wrapText="1"/>
    </xf>
    <xf numFmtId="177" fontId="4" fillId="4" borderId="9" xfId="0" applyNumberFormat="1" applyFont="1" applyFill="1" applyBorder="1" applyAlignment="1">
      <alignment horizontal="center" vertical="center" wrapText="1"/>
    </xf>
    <xf numFmtId="9" fontId="4" fillId="4" borderId="9" xfId="33" applyFont="1" applyFill="1" applyBorder="1" applyAlignment="1">
      <alignment horizontal="left" vertical="center" wrapText="1"/>
    </xf>
    <xf numFmtId="176" fontId="4" fillId="4"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31" fontId="0" fillId="4" borderId="0" xfId="0" applyNumberFormat="1" applyFont="1" applyFill="1" applyBorder="1" applyAlignment="1">
      <alignment horizontal="left" vertical="center"/>
    </xf>
    <xf numFmtId="0" fontId="0" fillId="4" borderId="0" xfId="0" applyFont="1" applyFill="1" applyBorder="1" applyAlignment="1">
      <alignment horizontal="left" vertical="center" wrapText="1"/>
    </xf>
    <xf numFmtId="177" fontId="4" fillId="4" borderId="9" xfId="0" applyNumberFormat="1" applyFont="1" applyFill="1" applyBorder="1" applyAlignment="1">
      <alignment horizontal="left" vertical="center" wrapText="1"/>
    </xf>
    <xf numFmtId="0" fontId="4" fillId="4" borderId="9" xfId="0" applyFont="1" applyFill="1" applyBorder="1" applyAlignment="1">
      <alignment horizontal="left" vertical="center" wrapText="1"/>
    </xf>
    <xf numFmtId="177" fontId="1"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6" fillId="0" borderId="9" xfId="0" applyFont="1" applyFill="1" applyBorder="1" applyAlignment="1">
      <alignment horizontal="left" vertical="center" wrapText="1"/>
    </xf>
    <xf numFmtId="0" fontId="1" fillId="4" borderId="9" xfId="0" applyFont="1" applyFill="1" applyBorder="1" applyAlignment="1">
      <alignment horizontal="center" vertical="center" wrapText="1"/>
    </xf>
    <xf numFmtId="0" fontId="1" fillId="4" borderId="9" xfId="0" applyFont="1" applyFill="1" applyBorder="1" applyAlignment="1">
      <alignment horizontal="left" vertical="center" wrapText="1"/>
    </xf>
    <xf numFmtId="176" fontId="7" fillId="4"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NumberFormat="1" applyFont="1" applyFill="1" applyBorder="1" applyAlignment="1">
      <alignment vertical="center"/>
    </xf>
    <xf numFmtId="0" fontId="3" fillId="4" borderId="0" xfId="0" applyFont="1" applyFill="1" applyBorder="1" applyAlignment="1">
      <alignment horizontal="center" vertical="center"/>
    </xf>
    <xf numFmtId="0" fontId="3" fillId="4" borderId="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60"/>
  <sheetViews>
    <sheetView tabSelected="1" zoomScale="85" zoomScaleNormal="85" zoomScalePageLayoutView="0" workbookViewId="0" topLeftCell="F1">
      <selection activeCell="K5" sqref="K5"/>
    </sheetView>
  </sheetViews>
  <sheetFormatPr defaultColWidth="9.00390625" defaultRowHeight="14.25"/>
  <cols>
    <col min="1" max="1" width="7.375" style="1" customWidth="1"/>
    <col min="2" max="2" width="13.625" style="1" customWidth="1"/>
    <col min="3" max="3" width="11.50390625" style="1" customWidth="1"/>
    <col min="4" max="4" width="10.25390625" style="2" customWidth="1"/>
    <col min="5" max="5" width="25.50390625" style="3" customWidth="1"/>
    <col min="6" max="7" width="9.00390625" style="1" customWidth="1"/>
    <col min="8" max="8" width="25.875" style="4" customWidth="1"/>
    <col min="9" max="9" width="13.375" style="5" customWidth="1"/>
    <col min="10" max="10" width="39.25390625" style="3" customWidth="1"/>
    <col min="11" max="11" width="15.125" style="4" customWidth="1"/>
    <col min="12" max="12" width="31.75390625" style="3" customWidth="1"/>
    <col min="13" max="13" width="13.50390625" style="1" customWidth="1"/>
    <col min="14" max="14" width="10.50390625" style="1" customWidth="1"/>
    <col min="15" max="16384" width="9.00390625" style="6" customWidth="1"/>
  </cols>
  <sheetData>
    <row r="1" spans="1:11" ht="14.25">
      <c r="A1" s="7" t="s">
        <v>0</v>
      </c>
      <c r="H1" s="16"/>
      <c r="K1" s="1"/>
    </row>
    <row r="2" spans="1:14" ht="22.5">
      <c r="A2" s="43" t="s">
        <v>1</v>
      </c>
      <c r="B2" s="43"/>
      <c r="C2" s="43"/>
      <c r="D2" s="44"/>
      <c r="E2" s="43"/>
      <c r="F2" s="43"/>
      <c r="G2" s="43"/>
      <c r="H2" s="43"/>
      <c r="I2" s="43"/>
      <c r="J2" s="43"/>
      <c r="K2" s="43"/>
      <c r="L2" s="43"/>
      <c r="M2" s="43"/>
      <c r="N2" s="43"/>
    </row>
    <row r="3" spans="1:14" ht="14.25">
      <c r="A3" s="8"/>
      <c r="B3" s="8"/>
      <c r="C3" s="8"/>
      <c r="D3" s="9"/>
      <c r="E3" s="17"/>
      <c r="F3" s="18"/>
      <c r="G3" s="8"/>
      <c r="H3" s="19"/>
      <c r="I3" s="19"/>
      <c r="J3" s="27"/>
      <c r="K3" s="8"/>
      <c r="L3" s="28"/>
      <c r="M3" s="8" t="s">
        <v>2</v>
      </c>
      <c r="N3" s="8"/>
    </row>
    <row r="4" spans="1:14" ht="42.75">
      <c r="A4" s="10" t="s">
        <v>3</v>
      </c>
      <c r="B4" s="10" t="s">
        <v>4</v>
      </c>
      <c r="C4" s="10" t="s">
        <v>5</v>
      </c>
      <c r="D4" s="11" t="s">
        <v>6</v>
      </c>
      <c r="E4" s="20" t="s">
        <v>7</v>
      </c>
      <c r="F4" s="21" t="s">
        <v>8</v>
      </c>
      <c r="G4" s="10" t="s">
        <v>9</v>
      </c>
      <c r="H4" s="22" t="s">
        <v>10</v>
      </c>
      <c r="I4" s="22" t="s">
        <v>11</v>
      </c>
      <c r="J4" s="22" t="s">
        <v>12</v>
      </c>
      <c r="K4" s="10" t="s">
        <v>13</v>
      </c>
      <c r="L4" s="10" t="s">
        <v>14</v>
      </c>
      <c r="M4" s="10" t="s">
        <v>15</v>
      </c>
      <c r="N4" s="10" t="s">
        <v>16</v>
      </c>
    </row>
    <row r="5" spans="1:14" ht="14.25">
      <c r="A5" s="10" t="s">
        <v>17</v>
      </c>
      <c r="B5" s="12">
        <f>SUMIF(A7:A1015,"=小计",B7:B1003)</f>
        <v>725</v>
      </c>
      <c r="C5" s="10"/>
      <c r="D5" s="11"/>
      <c r="E5" s="23"/>
      <c r="F5" s="21"/>
      <c r="G5" s="10"/>
      <c r="H5" s="24">
        <f>SUMIF(A7:A1015,"=小计",H7:H1003)</f>
        <v>125425474.6</v>
      </c>
      <c r="I5" s="22">
        <f>SUMIF(A7:A1015,"=小计",I7:I1003)</f>
        <v>30779775.839999996</v>
      </c>
      <c r="J5" s="29"/>
      <c r="K5" s="24">
        <f>SUMIF(A7:A1015,"=小计",K7:K1003)</f>
        <v>13426838.1</v>
      </c>
      <c r="L5" s="30"/>
      <c r="M5" s="10"/>
      <c r="N5" s="10"/>
    </row>
    <row r="6" spans="1:14" ht="14.25">
      <c r="A6" s="10"/>
      <c r="B6" s="10" t="s">
        <v>18</v>
      </c>
      <c r="C6" s="10"/>
      <c r="D6" s="11"/>
      <c r="E6" s="23"/>
      <c r="F6" s="21"/>
      <c r="G6" s="10"/>
      <c r="H6" s="24"/>
      <c r="I6" s="22"/>
      <c r="J6" s="29"/>
      <c r="K6" s="24"/>
      <c r="L6" s="30"/>
      <c r="M6" s="10"/>
      <c r="N6" s="10"/>
    </row>
    <row r="7" spans="1:14" ht="14.25">
      <c r="A7" s="10" t="s">
        <v>19</v>
      </c>
      <c r="B7" s="12">
        <f>COUNTIF(N8:N1017,"=南宁市人民政府")</f>
        <v>67</v>
      </c>
      <c r="C7" s="10"/>
      <c r="D7" s="11"/>
      <c r="E7" s="23"/>
      <c r="F7" s="21"/>
      <c r="G7" s="10"/>
      <c r="H7" s="24">
        <f>SUMIF(N8:N1017,"=南宁市人民政府",H8:H1017)</f>
        <v>12366865</v>
      </c>
      <c r="I7" s="22">
        <f>SUMIF(N8:N1017,"=南宁市人民政府",I8:I1017)</f>
        <v>4151565.2199999997</v>
      </c>
      <c r="J7" s="29"/>
      <c r="K7" s="24">
        <f>SUMIF(N8:N1017,"=南宁市人民政府",K8:K1017)</f>
        <v>1591000</v>
      </c>
      <c r="L7" s="30"/>
      <c r="M7" s="10"/>
      <c r="N7" s="10"/>
    </row>
    <row r="8" spans="1:14" ht="40.5">
      <c r="A8" s="13">
        <v>1</v>
      </c>
      <c r="B8" s="14" t="s">
        <v>20</v>
      </c>
      <c r="C8" s="14" t="s">
        <v>21</v>
      </c>
      <c r="D8" s="15" t="s">
        <v>22</v>
      </c>
      <c r="E8" s="25" t="s">
        <v>23</v>
      </c>
      <c r="F8" s="14" t="s">
        <v>24</v>
      </c>
      <c r="G8" s="14" t="s">
        <v>25</v>
      </c>
      <c r="H8" s="26">
        <v>1740865</v>
      </c>
      <c r="I8" s="31">
        <v>886320</v>
      </c>
      <c r="J8" s="25" t="s">
        <v>26</v>
      </c>
      <c r="K8" s="26">
        <v>230000</v>
      </c>
      <c r="L8" s="25" t="s">
        <v>27</v>
      </c>
      <c r="M8" s="14" t="s">
        <v>28</v>
      </c>
      <c r="N8" s="14" t="s">
        <v>29</v>
      </c>
    </row>
    <row r="9" spans="1:14" ht="94.5">
      <c r="A9" s="13">
        <v>2</v>
      </c>
      <c r="B9" s="14" t="s">
        <v>30</v>
      </c>
      <c r="C9" s="14" t="s">
        <v>31</v>
      </c>
      <c r="D9" s="15" t="s">
        <v>22</v>
      </c>
      <c r="E9" s="25" t="s">
        <v>32</v>
      </c>
      <c r="F9" s="14" t="s">
        <v>33</v>
      </c>
      <c r="G9" s="14" t="s">
        <v>25</v>
      </c>
      <c r="H9" s="26">
        <v>1649906</v>
      </c>
      <c r="I9" s="31">
        <v>550281</v>
      </c>
      <c r="J9" s="25" t="s">
        <v>34</v>
      </c>
      <c r="K9" s="26">
        <v>230000</v>
      </c>
      <c r="L9" s="25" t="s">
        <v>35</v>
      </c>
      <c r="M9" s="14" t="s">
        <v>28</v>
      </c>
      <c r="N9" s="14" t="s">
        <v>29</v>
      </c>
    </row>
    <row r="10" spans="1:14" ht="148.5">
      <c r="A10" s="13">
        <v>3</v>
      </c>
      <c r="B10" s="14" t="s">
        <v>36</v>
      </c>
      <c r="C10" s="14" t="s">
        <v>37</v>
      </c>
      <c r="D10" s="15" t="s">
        <v>38</v>
      </c>
      <c r="E10" s="25" t="s">
        <v>39</v>
      </c>
      <c r="F10" s="14" t="s">
        <v>40</v>
      </c>
      <c r="G10" s="14" t="s">
        <v>41</v>
      </c>
      <c r="H10" s="26">
        <v>120000</v>
      </c>
      <c r="I10" s="31">
        <v>30253.22</v>
      </c>
      <c r="J10" s="25" t="s">
        <v>42</v>
      </c>
      <c r="K10" s="26">
        <v>35500</v>
      </c>
      <c r="L10" s="25" t="s">
        <v>43</v>
      </c>
      <c r="M10" s="14" t="s">
        <v>44</v>
      </c>
      <c r="N10" s="14" t="s">
        <v>29</v>
      </c>
    </row>
    <row r="11" spans="1:14" ht="54">
      <c r="A11" s="13">
        <v>4</v>
      </c>
      <c r="B11" s="14" t="s">
        <v>45</v>
      </c>
      <c r="C11" s="14" t="s">
        <v>46</v>
      </c>
      <c r="D11" s="15" t="s">
        <v>47</v>
      </c>
      <c r="E11" s="25" t="s">
        <v>48</v>
      </c>
      <c r="F11" s="14" t="s">
        <v>49</v>
      </c>
      <c r="G11" s="14" t="s">
        <v>41</v>
      </c>
      <c r="H11" s="26">
        <v>250000</v>
      </c>
      <c r="I11" s="31">
        <v>20000</v>
      </c>
      <c r="J11" s="25" t="s">
        <v>50</v>
      </c>
      <c r="K11" s="26">
        <v>12000</v>
      </c>
      <c r="L11" s="25" t="s">
        <v>51</v>
      </c>
      <c r="M11" s="14" t="s">
        <v>52</v>
      </c>
      <c r="N11" s="14" t="s">
        <v>29</v>
      </c>
    </row>
    <row r="12" spans="1:14" ht="78" customHeight="1">
      <c r="A12" s="13">
        <v>5</v>
      </c>
      <c r="B12" s="14" t="s">
        <v>53</v>
      </c>
      <c r="C12" s="14" t="s">
        <v>54</v>
      </c>
      <c r="D12" s="15" t="s">
        <v>47</v>
      </c>
      <c r="E12" s="25" t="s">
        <v>55</v>
      </c>
      <c r="F12" s="14" t="s">
        <v>56</v>
      </c>
      <c r="G12" s="14" t="s">
        <v>57</v>
      </c>
      <c r="H12" s="26">
        <v>56900</v>
      </c>
      <c r="I12" s="31">
        <v>12000</v>
      </c>
      <c r="J12" s="25" t="s">
        <v>58</v>
      </c>
      <c r="K12" s="26">
        <v>8000</v>
      </c>
      <c r="L12" s="25" t="s">
        <v>59</v>
      </c>
      <c r="M12" s="14" t="s">
        <v>60</v>
      </c>
      <c r="N12" s="14" t="s">
        <v>29</v>
      </c>
    </row>
    <row r="13" spans="1:14" ht="78" customHeight="1">
      <c r="A13" s="13">
        <v>6</v>
      </c>
      <c r="B13" s="14" t="s">
        <v>61</v>
      </c>
      <c r="C13" s="14" t="s">
        <v>62</v>
      </c>
      <c r="D13" s="15" t="s">
        <v>47</v>
      </c>
      <c r="E13" s="25" t="s">
        <v>63</v>
      </c>
      <c r="F13" s="14" t="s">
        <v>56</v>
      </c>
      <c r="G13" s="14" t="s">
        <v>57</v>
      </c>
      <c r="H13" s="26">
        <v>15000</v>
      </c>
      <c r="I13" s="31">
        <v>10000</v>
      </c>
      <c r="J13" s="25" t="s">
        <v>64</v>
      </c>
      <c r="K13" s="26">
        <v>8000</v>
      </c>
      <c r="L13" s="25" t="s">
        <v>65</v>
      </c>
      <c r="M13" s="14" t="s">
        <v>66</v>
      </c>
      <c r="N13" s="14" t="s">
        <v>29</v>
      </c>
    </row>
    <row r="14" spans="1:14" ht="78" customHeight="1">
      <c r="A14" s="13">
        <v>7</v>
      </c>
      <c r="B14" s="14" t="s">
        <v>67</v>
      </c>
      <c r="C14" s="14" t="s">
        <v>68</v>
      </c>
      <c r="D14" s="15" t="s">
        <v>47</v>
      </c>
      <c r="E14" s="25" t="s">
        <v>69</v>
      </c>
      <c r="F14" s="14" t="s">
        <v>56</v>
      </c>
      <c r="G14" s="14" t="s">
        <v>57</v>
      </c>
      <c r="H14" s="26">
        <v>20000</v>
      </c>
      <c r="I14" s="31">
        <v>5000</v>
      </c>
      <c r="J14" s="25" t="s">
        <v>70</v>
      </c>
      <c r="K14" s="26">
        <v>12000</v>
      </c>
      <c r="L14" s="25" t="s">
        <v>71</v>
      </c>
      <c r="M14" s="14" t="s">
        <v>72</v>
      </c>
      <c r="N14" s="14" t="s">
        <v>29</v>
      </c>
    </row>
    <row r="15" spans="1:14" ht="102.75" customHeight="1">
      <c r="A15" s="13">
        <v>8</v>
      </c>
      <c r="B15" s="14" t="s">
        <v>73</v>
      </c>
      <c r="C15" s="14" t="s">
        <v>74</v>
      </c>
      <c r="D15" s="15" t="s">
        <v>75</v>
      </c>
      <c r="E15" s="25" t="s">
        <v>76</v>
      </c>
      <c r="F15" s="14" t="s">
        <v>56</v>
      </c>
      <c r="G15" s="14" t="s">
        <v>57</v>
      </c>
      <c r="H15" s="26">
        <v>95042</v>
      </c>
      <c r="I15" s="31">
        <v>39161</v>
      </c>
      <c r="J15" s="25" t="s">
        <v>77</v>
      </c>
      <c r="K15" s="26">
        <v>35000</v>
      </c>
      <c r="L15" s="25" t="s">
        <v>78</v>
      </c>
      <c r="M15" s="14" t="s">
        <v>79</v>
      </c>
      <c r="N15" s="14" t="s">
        <v>29</v>
      </c>
    </row>
    <row r="16" spans="1:14" ht="120" customHeight="1">
      <c r="A16" s="13">
        <v>9</v>
      </c>
      <c r="B16" s="14" t="s">
        <v>80</v>
      </c>
      <c r="C16" s="14" t="s">
        <v>81</v>
      </c>
      <c r="D16" s="15" t="s">
        <v>82</v>
      </c>
      <c r="E16" s="25" t="s">
        <v>83</v>
      </c>
      <c r="F16" s="14" t="s">
        <v>84</v>
      </c>
      <c r="G16" s="14" t="s">
        <v>57</v>
      </c>
      <c r="H16" s="26">
        <v>81000</v>
      </c>
      <c r="I16" s="31">
        <v>12000</v>
      </c>
      <c r="J16" s="25" t="s">
        <v>85</v>
      </c>
      <c r="K16" s="26">
        <v>6000</v>
      </c>
      <c r="L16" s="25" t="s">
        <v>86</v>
      </c>
      <c r="M16" s="14" t="s">
        <v>87</v>
      </c>
      <c r="N16" s="14" t="s">
        <v>29</v>
      </c>
    </row>
    <row r="17" spans="1:14" ht="64.5" customHeight="1">
      <c r="A17" s="13">
        <v>10</v>
      </c>
      <c r="B17" s="14" t="s">
        <v>88</v>
      </c>
      <c r="C17" s="14" t="s">
        <v>89</v>
      </c>
      <c r="D17" s="15" t="s">
        <v>90</v>
      </c>
      <c r="E17" s="25" t="s">
        <v>91</v>
      </c>
      <c r="F17" s="14" t="s">
        <v>84</v>
      </c>
      <c r="G17" s="14" t="s">
        <v>92</v>
      </c>
      <c r="H17" s="26">
        <v>230000</v>
      </c>
      <c r="I17" s="31">
        <v>180000</v>
      </c>
      <c r="J17" s="25" t="s">
        <v>93</v>
      </c>
      <c r="K17" s="26">
        <v>40000</v>
      </c>
      <c r="L17" s="25" t="s">
        <v>94</v>
      </c>
      <c r="M17" s="14" t="s">
        <v>95</v>
      </c>
      <c r="N17" s="14" t="s">
        <v>29</v>
      </c>
    </row>
    <row r="18" spans="1:14" ht="64.5" customHeight="1">
      <c r="A18" s="13">
        <v>11</v>
      </c>
      <c r="B18" s="14" t="s">
        <v>96</v>
      </c>
      <c r="C18" s="14" t="s">
        <v>97</v>
      </c>
      <c r="D18" s="15" t="s">
        <v>90</v>
      </c>
      <c r="E18" s="25" t="s">
        <v>98</v>
      </c>
      <c r="F18" s="14" t="s">
        <v>56</v>
      </c>
      <c r="G18" s="14" t="s">
        <v>57</v>
      </c>
      <c r="H18" s="26">
        <v>50000</v>
      </c>
      <c r="I18" s="31">
        <v>8700</v>
      </c>
      <c r="J18" s="25" t="s">
        <v>99</v>
      </c>
      <c r="K18" s="26">
        <v>10000</v>
      </c>
      <c r="L18" s="25" t="s">
        <v>100</v>
      </c>
      <c r="M18" s="14" t="s">
        <v>101</v>
      </c>
      <c r="N18" s="14" t="s">
        <v>29</v>
      </c>
    </row>
    <row r="19" spans="1:14" ht="64.5" customHeight="1">
      <c r="A19" s="13">
        <v>12</v>
      </c>
      <c r="B19" s="14" t="s">
        <v>102</v>
      </c>
      <c r="C19" s="14" t="s">
        <v>103</v>
      </c>
      <c r="D19" s="15" t="s">
        <v>104</v>
      </c>
      <c r="E19" s="25" t="s">
        <v>105</v>
      </c>
      <c r="F19" s="14" t="s">
        <v>56</v>
      </c>
      <c r="G19" s="14" t="s">
        <v>106</v>
      </c>
      <c r="H19" s="26">
        <v>255810</v>
      </c>
      <c r="I19" s="31">
        <v>86604</v>
      </c>
      <c r="J19" s="25" t="s">
        <v>107</v>
      </c>
      <c r="K19" s="26">
        <v>60000</v>
      </c>
      <c r="L19" s="25" t="s">
        <v>108</v>
      </c>
      <c r="M19" s="14" t="s">
        <v>109</v>
      </c>
      <c r="N19" s="14" t="s">
        <v>29</v>
      </c>
    </row>
    <row r="20" spans="1:14" ht="64.5" customHeight="1">
      <c r="A20" s="13">
        <v>13</v>
      </c>
      <c r="B20" s="14" t="s">
        <v>110</v>
      </c>
      <c r="C20" s="14" t="s">
        <v>111</v>
      </c>
      <c r="D20" s="15" t="s">
        <v>104</v>
      </c>
      <c r="E20" s="25" t="s">
        <v>112</v>
      </c>
      <c r="F20" s="14" t="s">
        <v>56</v>
      </c>
      <c r="G20" s="14" t="s">
        <v>106</v>
      </c>
      <c r="H20" s="26">
        <v>166802</v>
      </c>
      <c r="I20" s="31">
        <v>24249</v>
      </c>
      <c r="J20" s="25" t="s">
        <v>113</v>
      </c>
      <c r="K20" s="26">
        <v>60000</v>
      </c>
      <c r="L20" s="25" t="s">
        <v>108</v>
      </c>
      <c r="M20" s="14" t="s">
        <v>109</v>
      </c>
      <c r="N20" s="14" t="s">
        <v>29</v>
      </c>
    </row>
    <row r="21" spans="1:14" ht="64.5" customHeight="1">
      <c r="A21" s="13">
        <v>14</v>
      </c>
      <c r="B21" s="14" t="s">
        <v>114</v>
      </c>
      <c r="C21" s="14" t="s">
        <v>115</v>
      </c>
      <c r="D21" s="15" t="s">
        <v>104</v>
      </c>
      <c r="E21" s="25" t="s">
        <v>116</v>
      </c>
      <c r="F21" s="14" t="s">
        <v>56</v>
      </c>
      <c r="G21" s="14" t="s">
        <v>106</v>
      </c>
      <c r="H21" s="26">
        <v>75009</v>
      </c>
      <c r="I21" s="31">
        <v>38400</v>
      </c>
      <c r="J21" s="25" t="s">
        <v>117</v>
      </c>
      <c r="K21" s="26">
        <v>10000</v>
      </c>
      <c r="L21" s="25" t="s">
        <v>108</v>
      </c>
      <c r="M21" s="14" t="s">
        <v>109</v>
      </c>
      <c r="N21" s="14" t="s">
        <v>29</v>
      </c>
    </row>
    <row r="22" spans="1:14" ht="64.5" customHeight="1">
      <c r="A22" s="13">
        <v>15</v>
      </c>
      <c r="B22" s="14" t="s">
        <v>118</v>
      </c>
      <c r="C22" s="14" t="s">
        <v>119</v>
      </c>
      <c r="D22" s="15" t="s">
        <v>104</v>
      </c>
      <c r="E22" s="25" t="s">
        <v>120</v>
      </c>
      <c r="F22" s="14" t="s">
        <v>56</v>
      </c>
      <c r="G22" s="14" t="s">
        <v>106</v>
      </c>
      <c r="H22" s="26">
        <v>221758</v>
      </c>
      <c r="I22" s="31">
        <v>58441</v>
      </c>
      <c r="J22" s="25" t="s">
        <v>121</v>
      </c>
      <c r="K22" s="26">
        <v>50000</v>
      </c>
      <c r="L22" s="25" t="s">
        <v>108</v>
      </c>
      <c r="M22" s="14" t="s">
        <v>109</v>
      </c>
      <c r="N22" s="14" t="s">
        <v>29</v>
      </c>
    </row>
    <row r="23" spans="1:14" ht="64.5" customHeight="1">
      <c r="A23" s="13">
        <v>16</v>
      </c>
      <c r="B23" s="14" t="s">
        <v>122</v>
      </c>
      <c r="C23" s="14" t="s">
        <v>123</v>
      </c>
      <c r="D23" s="15" t="s">
        <v>104</v>
      </c>
      <c r="E23" s="25" t="s">
        <v>124</v>
      </c>
      <c r="F23" s="14" t="s">
        <v>56</v>
      </c>
      <c r="G23" s="14" t="s">
        <v>106</v>
      </c>
      <c r="H23" s="26">
        <v>21859</v>
      </c>
      <c r="I23" s="31">
        <v>7709</v>
      </c>
      <c r="J23" s="25" t="s">
        <v>125</v>
      </c>
      <c r="K23" s="26">
        <v>6000</v>
      </c>
      <c r="L23" s="25" t="s">
        <v>108</v>
      </c>
      <c r="M23" s="14" t="s">
        <v>109</v>
      </c>
      <c r="N23" s="14" t="s">
        <v>29</v>
      </c>
    </row>
    <row r="24" spans="1:14" ht="64.5" customHeight="1">
      <c r="A24" s="13">
        <v>17</v>
      </c>
      <c r="B24" s="14" t="s">
        <v>126</v>
      </c>
      <c r="C24" s="14" t="s">
        <v>127</v>
      </c>
      <c r="D24" s="15" t="s">
        <v>128</v>
      </c>
      <c r="E24" s="25" t="s">
        <v>129</v>
      </c>
      <c r="F24" s="14" t="s">
        <v>56</v>
      </c>
      <c r="G24" s="14" t="s">
        <v>106</v>
      </c>
      <c r="H24" s="26">
        <v>40439</v>
      </c>
      <c r="I24" s="31">
        <v>13744</v>
      </c>
      <c r="J24" s="25" t="s">
        <v>130</v>
      </c>
      <c r="K24" s="26">
        <v>8000</v>
      </c>
      <c r="L24" s="25" t="s">
        <v>131</v>
      </c>
      <c r="M24" s="14" t="s">
        <v>132</v>
      </c>
      <c r="N24" s="14" t="s">
        <v>29</v>
      </c>
    </row>
    <row r="25" spans="1:14" ht="64.5" customHeight="1">
      <c r="A25" s="13">
        <v>18</v>
      </c>
      <c r="B25" s="14" t="s">
        <v>133</v>
      </c>
      <c r="C25" s="14" t="s">
        <v>134</v>
      </c>
      <c r="D25" s="15" t="s">
        <v>128</v>
      </c>
      <c r="E25" s="25" t="s">
        <v>135</v>
      </c>
      <c r="F25" s="14" t="s">
        <v>56</v>
      </c>
      <c r="G25" s="14" t="s">
        <v>106</v>
      </c>
      <c r="H25" s="26">
        <v>30935</v>
      </c>
      <c r="I25" s="31">
        <v>16270</v>
      </c>
      <c r="J25" s="25" t="s">
        <v>136</v>
      </c>
      <c r="K25" s="26">
        <v>7000</v>
      </c>
      <c r="L25" s="25" t="s">
        <v>137</v>
      </c>
      <c r="M25" s="14" t="s">
        <v>132</v>
      </c>
      <c r="N25" s="14" t="s">
        <v>29</v>
      </c>
    </row>
    <row r="26" spans="1:14" ht="64.5" customHeight="1">
      <c r="A26" s="13">
        <v>19</v>
      </c>
      <c r="B26" s="14" t="s">
        <v>138</v>
      </c>
      <c r="C26" s="14" t="s">
        <v>139</v>
      </c>
      <c r="D26" s="15" t="s">
        <v>128</v>
      </c>
      <c r="E26" s="25" t="s">
        <v>140</v>
      </c>
      <c r="F26" s="14" t="s">
        <v>56</v>
      </c>
      <c r="G26" s="14" t="s">
        <v>106</v>
      </c>
      <c r="H26" s="26">
        <v>36362</v>
      </c>
      <c r="I26" s="31">
        <v>12830</v>
      </c>
      <c r="J26" s="25" t="s">
        <v>136</v>
      </c>
      <c r="K26" s="26">
        <v>12000</v>
      </c>
      <c r="L26" s="25" t="s">
        <v>137</v>
      </c>
      <c r="M26" s="14" t="s">
        <v>132</v>
      </c>
      <c r="N26" s="14" t="s">
        <v>29</v>
      </c>
    </row>
    <row r="27" spans="1:14" ht="64.5" customHeight="1">
      <c r="A27" s="13">
        <v>20</v>
      </c>
      <c r="B27" s="14" t="s">
        <v>141</v>
      </c>
      <c r="C27" s="14" t="s">
        <v>142</v>
      </c>
      <c r="D27" s="15" t="s">
        <v>128</v>
      </c>
      <c r="E27" s="25" t="s">
        <v>143</v>
      </c>
      <c r="F27" s="14" t="s">
        <v>56</v>
      </c>
      <c r="G27" s="14" t="s">
        <v>106</v>
      </c>
      <c r="H27" s="26">
        <v>67576</v>
      </c>
      <c r="I27" s="31">
        <v>20087</v>
      </c>
      <c r="J27" s="25" t="s">
        <v>144</v>
      </c>
      <c r="K27" s="26">
        <v>10000</v>
      </c>
      <c r="L27" s="25" t="s">
        <v>145</v>
      </c>
      <c r="M27" s="14" t="s">
        <v>132</v>
      </c>
      <c r="N27" s="14" t="s">
        <v>29</v>
      </c>
    </row>
    <row r="28" spans="1:14" ht="64.5" customHeight="1">
      <c r="A28" s="13">
        <v>21</v>
      </c>
      <c r="B28" s="14" t="s">
        <v>146</v>
      </c>
      <c r="C28" s="14" t="s">
        <v>147</v>
      </c>
      <c r="D28" s="15" t="s">
        <v>148</v>
      </c>
      <c r="E28" s="25" t="s">
        <v>149</v>
      </c>
      <c r="F28" s="14" t="s">
        <v>56</v>
      </c>
      <c r="G28" s="14" t="s">
        <v>92</v>
      </c>
      <c r="H28" s="26">
        <v>120000</v>
      </c>
      <c r="I28" s="31">
        <v>47000</v>
      </c>
      <c r="J28" s="25" t="s">
        <v>150</v>
      </c>
      <c r="K28" s="26">
        <v>24000</v>
      </c>
      <c r="L28" s="25" t="s">
        <v>151</v>
      </c>
      <c r="M28" s="14" t="s">
        <v>152</v>
      </c>
      <c r="N28" s="14" t="s">
        <v>29</v>
      </c>
    </row>
    <row r="29" spans="1:14" ht="67.5">
      <c r="A29" s="13">
        <v>22</v>
      </c>
      <c r="B29" s="14" t="s">
        <v>153</v>
      </c>
      <c r="C29" s="14" t="s">
        <v>154</v>
      </c>
      <c r="D29" s="15" t="s">
        <v>155</v>
      </c>
      <c r="E29" s="25" t="s">
        <v>156</v>
      </c>
      <c r="F29" s="14" t="s">
        <v>56</v>
      </c>
      <c r="G29" s="14" t="s">
        <v>92</v>
      </c>
      <c r="H29" s="26">
        <v>78254</v>
      </c>
      <c r="I29" s="31">
        <v>28000</v>
      </c>
      <c r="J29" s="25" t="s">
        <v>157</v>
      </c>
      <c r="K29" s="26">
        <v>10000</v>
      </c>
      <c r="L29" s="25" t="s">
        <v>158</v>
      </c>
      <c r="M29" s="14" t="s">
        <v>159</v>
      </c>
      <c r="N29" s="14" t="s">
        <v>29</v>
      </c>
    </row>
    <row r="30" spans="1:14" ht="81">
      <c r="A30" s="13">
        <v>23</v>
      </c>
      <c r="B30" s="14" t="s">
        <v>160</v>
      </c>
      <c r="C30" s="14" t="s">
        <v>161</v>
      </c>
      <c r="D30" s="15" t="s">
        <v>162</v>
      </c>
      <c r="E30" s="25" t="s">
        <v>163</v>
      </c>
      <c r="F30" s="14" t="s">
        <v>56</v>
      </c>
      <c r="G30" s="14" t="s">
        <v>164</v>
      </c>
      <c r="H30" s="26">
        <v>58534</v>
      </c>
      <c r="I30" s="31">
        <v>20000</v>
      </c>
      <c r="J30" s="25" t="s">
        <v>165</v>
      </c>
      <c r="K30" s="26">
        <v>20000</v>
      </c>
      <c r="L30" s="25" t="s">
        <v>166</v>
      </c>
      <c r="M30" s="14" t="s">
        <v>167</v>
      </c>
      <c r="N30" s="14" t="s">
        <v>29</v>
      </c>
    </row>
    <row r="31" spans="1:14" ht="40.5">
      <c r="A31" s="13">
        <v>24</v>
      </c>
      <c r="B31" s="14" t="s">
        <v>168</v>
      </c>
      <c r="C31" s="14" t="s">
        <v>169</v>
      </c>
      <c r="D31" s="15" t="s">
        <v>170</v>
      </c>
      <c r="E31" s="25" t="s">
        <v>171</v>
      </c>
      <c r="F31" s="14" t="s">
        <v>49</v>
      </c>
      <c r="G31" s="14" t="s">
        <v>106</v>
      </c>
      <c r="H31" s="26">
        <v>117000</v>
      </c>
      <c r="I31" s="31">
        <v>10428</v>
      </c>
      <c r="J31" s="25" t="s">
        <v>172</v>
      </c>
      <c r="K31" s="26">
        <v>10000</v>
      </c>
      <c r="L31" s="25" t="s">
        <v>173</v>
      </c>
      <c r="M31" s="14" t="s">
        <v>174</v>
      </c>
      <c r="N31" s="14" t="s">
        <v>29</v>
      </c>
    </row>
    <row r="32" spans="1:14" ht="94.5">
      <c r="A32" s="13">
        <v>25</v>
      </c>
      <c r="B32" s="14" t="s">
        <v>175</v>
      </c>
      <c r="C32" s="14" t="s">
        <v>176</v>
      </c>
      <c r="D32" s="15" t="s">
        <v>177</v>
      </c>
      <c r="E32" s="25" t="s">
        <v>178</v>
      </c>
      <c r="F32" s="14" t="s">
        <v>84</v>
      </c>
      <c r="G32" s="14" t="s">
        <v>92</v>
      </c>
      <c r="H32" s="26">
        <v>82800</v>
      </c>
      <c r="I32" s="31">
        <v>13000</v>
      </c>
      <c r="J32" s="25" t="s">
        <v>179</v>
      </c>
      <c r="K32" s="26">
        <v>2000</v>
      </c>
      <c r="L32" s="25" t="s">
        <v>180</v>
      </c>
      <c r="M32" s="14" t="s">
        <v>181</v>
      </c>
      <c r="N32" s="14" t="s">
        <v>29</v>
      </c>
    </row>
    <row r="33" spans="1:14" ht="162">
      <c r="A33" s="13">
        <v>26</v>
      </c>
      <c r="B33" s="14" t="s">
        <v>182</v>
      </c>
      <c r="C33" s="14" t="s">
        <v>183</v>
      </c>
      <c r="D33" s="15" t="s">
        <v>184</v>
      </c>
      <c r="E33" s="25" t="s">
        <v>185</v>
      </c>
      <c r="F33" s="14" t="s">
        <v>40</v>
      </c>
      <c r="G33" s="14" t="s">
        <v>92</v>
      </c>
      <c r="H33" s="26">
        <v>288953</v>
      </c>
      <c r="I33" s="31">
        <v>167900</v>
      </c>
      <c r="J33" s="25" t="s">
        <v>186</v>
      </c>
      <c r="K33" s="26">
        <v>5000</v>
      </c>
      <c r="L33" s="25" t="s">
        <v>187</v>
      </c>
      <c r="M33" s="14" t="s">
        <v>188</v>
      </c>
      <c r="N33" s="14" t="s">
        <v>29</v>
      </c>
    </row>
    <row r="34" spans="1:14" ht="94.5">
      <c r="A34" s="13">
        <v>27</v>
      </c>
      <c r="B34" s="14" t="s">
        <v>189</v>
      </c>
      <c r="C34" s="14" t="s">
        <v>190</v>
      </c>
      <c r="D34" s="15" t="s">
        <v>191</v>
      </c>
      <c r="E34" s="25" t="s">
        <v>192</v>
      </c>
      <c r="F34" s="14" t="s">
        <v>49</v>
      </c>
      <c r="G34" s="14" t="s">
        <v>92</v>
      </c>
      <c r="H34" s="26">
        <v>120000</v>
      </c>
      <c r="I34" s="31">
        <v>12000</v>
      </c>
      <c r="J34" s="25" t="s">
        <v>193</v>
      </c>
      <c r="K34" s="26">
        <v>10000</v>
      </c>
      <c r="L34" s="25" t="s">
        <v>194</v>
      </c>
      <c r="M34" s="14" t="s">
        <v>195</v>
      </c>
      <c r="N34" s="14" t="s">
        <v>29</v>
      </c>
    </row>
    <row r="35" spans="1:14" ht="54">
      <c r="A35" s="13">
        <v>28</v>
      </c>
      <c r="B35" s="14" t="s">
        <v>196</v>
      </c>
      <c r="C35" s="14" t="s">
        <v>197</v>
      </c>
      <c r="D35" s="15" t="s">
        <v>148</v>
      </c>
      <c r="E35" s="25" t="s">
        <v>198</v>
      </c>
      <c r="F35" s="14" t="s">
        <v>49</v>
      </c>
      <c r="G35" s="14" t="s">
        <v>92</v>
      </c>
      <c r="H35" s="26">
        <v>100000</v>
      </c>
      <c r="I35" s="31">
        <v>33012</v>
      </c>
      <c r="J35" s="25" t="s">
        <v>199</v>
      </c>
      <c r="K35" s="26">
        <v>20000</v>
      </c>
      <c r="L35" s="25" t="s">
        <v>200</v>
      </c>
      <c r="M35" s="14" t="s">
        <v>201</v>
      </c>
      <c r="N35" s="14" t="s">
        <v>29</v>
      </c>
    </row>
    <row r="36" spans="1:14" ht="84" customHeight="1">
      <c r="A36" s="13">
        <v>29</v>
      </c>
      <c r="B36" s="14" t="s">
        <v>202</v>
      </c>
      <c r="C36" s="14" t="s">
        <v>203</v>
      </c>
      <c r="D36" s="15" t="s">
        <v>204</v>
      </c>
      <c r="E36" s="25" t="s">
        <v>205</v>
      </c>
      <c r="F36" s="14" t="s">
        <v>56</v>
      </c>
      <c r="G36" s="14" t="s">
        <v>92</v>
      </c>
      <c r="H36" s="26">
        <v>64226</v>
      </c>
      <c r="I36" s="31">
        <v>10000</v>
      </c>
      <c r="J36" s="25" t="s">
        <v>206</v>
      </c>
      <c r="K36" s="26">
        <v>20000</v>
      </c>
      <c r="L36" s="25" t="s">
        <v>207</v>
      </c>
      <c r="M36" s="14" t="s">
        <v>208</v>
      </c>
      <c r="N36" s="14" t="s">
        <v>29</v>
      </c>
    </row>
    <row r="37" spans="1:14" ht="162">
      <c r="A37" s="13">
        <v>30</v>
      </c>
      <c r="B37" s="14" t="s">
        <v>209</v>
      </c>
      <c r="C37" s="14" t="s">
        <v>210</v>
      </c>
      <c r="D37" s="15" t="s">
        <v>162</v>
      </c>
      <c r="E37" s="25" t="s">
        <v>211</v>
      </c>
      <c r="F37" s="14" t="s">
        <v>40</v>
      </c>
      <c r="G37" s="14" t="s">
        <v>106</v>
      </c>
      <c r="H37" s="26">
        <v>216375</v>
      </c>
      <c r="I37" s="31">
        <v>132700</v>
      </c>
      <c r="J37" s="25" t="s">
        <v>212</v>
      </c>
      <c r="K37" s="26">
        <v>27000</v>
      </c>
      <c r="L37" s="25" t="s">
        <v>213</v>
      </c>
      <c r="M37" s="14" t="s">
        <v>214</v>
      </c>
      <c r="N37" s="14" t="s">
        <v>29</v>
      </c>
    </row>
    <row r="38" spans="1:14" ht="109.5" customHeight="1">
      <c r="A38" s="13">
        <v>31</v>
      </c>
      <c r="B38" s="14" t="s">
        <v>215</v>
      </c>
      <c r="C38" s="14" t="s">
        <v>216</v>
      </c>
      <c r="D38" s="15" t="s">
        <v>217</v>
      </c>
      <c r="E38" s="25" t="s">
        <v>218</v>
      </c>
      <c r="F38" s="14" t="s">
        <v>49</v>
      </c>
      <c r="G38" s="14" t="s">
        <v>92</v>
      </c>
      <c r="H38" s="26">
        <v>180000</v>
      </c>
      <c r="I38" s="31">
        <v>33121</v>
      </c>
      <c r="J38" s="25" t="s">
        <v>219</v>
      </c>
      <c r="K38" s="26">
        <v>50000</v>
      </c>
      <c r="L38" s="25" t="s">
        <v>220</v>
      </c>
      <c r="M38" s="14" t="s">
        <v>221</v>
      </c>
      <c r="N38" s="14" t="s">
        <v>29</v>
      </c>
    </row>
    <row r="39" spans="1:14" ht="109.5" customHeight="1">
      <c r="A39" s="13">
        <v>32</v>
      </c>
      <c r="B39" s="14" t="s">
        <v>222</v>
      </c>
      <c r="C39" s="14" t="s">
        <v>223</v>
      </c>
      <c r="D39" s="15" t="s">
        <v>217</v>
      </c>
      <c r="E39" s="25" t="s">
        <v>224</v>
      </c>
      <c r="F39" s="14" t="s">
        <v>84</v>
      </c>
      <c r="G39" s="14" t="s">
        <v>92</v>
      </c>
      <c r="H39" s="26">
        <v>60000</v>
      </c>
      <c r="I39" s="31">
        <v>31868</v>
      </c>
      <c r="J39" s="25" t="s">
        <v>225</v>
      </c>
      <c r="K39" s="26">
        <v>15000</v>
      </c>
      <c r="L39" s="25" t="s">
        <v>226</v>
      </c>
      <c r="M39" s="14" t="s">
        <v>227</v>
      </c>
      <c r="N39" s="14" t="s">
        <v>29</v>
      </c>
    </row>
    <row r="40" spans="1:14" ht="109.5" customHeight="1">
      <c r="A40" s="13">
        <v>33</v>
      </c>
      <c r="B40" s="14" t="s">
        <v>228</v>
      </c>
      <c r="C40" s="14" t="s">
        <v>229</v>
      </c>
      <c r="D40" s="15" t="s">
        <v>162</v>
      </c>
      <c r="E40" s="25" t="s">
        <v>230</v>
      </c>
      <c r="F40" s="14" t="s">
        <v>56</v>
      </c>
      <c r="G40" s="14" t="s">
        <v>106</v>
      </c>
      <c r="H40" s="26">
        <v>72000</v>
      </c>
      <c r="I40" s="31">
        <v>46000</v>
      </c>
      <c r="J40" s="25" t="s">
        <v>231</v>
      </c>
      <c r="K40" s="26">
        <v>16000</v>
      </c>
      <c r="L40" s="25" t="s">
        <v>232</v>
      </c>
      <c r="M40" s="14" t="s">
        <v>233</v>
      </c>
      <c r="N40" s="14" t="s">
        <v>29</v>
      </c>
    </row>
    <row r="41" spans="1:14" ht="109.5" customHeight="1">
      <c r="A41" s="13">
        <v>34</v>
      </c>
      <c r="B41" s="14" t="s">
        <v>234</v>
      </c>
      <c r="C41" s="14" t="s">
        <v>235</v>
      </c>
      <c r="D41" s="15" t="s">
        <v>148</v>
      </c>
      <c r="E41" s="25" t="s">
        <v>236</v>
      </c>
      <c r="F41" s="14" t="s">
        <v>56</v>
      </c>
      <c r="G41" s="14" t="s">
        <v>57</v>
      </c>
      <c r="H41" s="26">
        <v>27000</v>
      </c>
      <c r="I41" s="31">
        <v>9200</v>
      </c>
      <c r="J41" s="25" t="s">
        <v>237</v>
      </c>
      <c r="K41" s="26">
        <v>10000</v>
      </c>
      <c r="L41" s="25" t="s">
        <v>238</v>
      </c>
      <c r="M41" s="14" t="s">
        <v>239</v>
      </c>
      <c r="N41" s="14" t="s">
        <v>29</v>
      </c>
    </row>
    <row r="42" spans="1:14" ht="109.5" customHeight="1">
      <c r="A42" s="13">
        <v>35</v>
      </c>
      <c r="B42" s="14" t="s">
        <v>240</v>
      </c>
      <c r="C42" s="14" t="s">
        <v>241</v>
      </c>
      <c r="D42" s="15" t="s">
        <v>148</v>
      </c>
      <c r="E42" s="25" t="s">
        <v>242</v>
      </c>
      <c r="F42" s="14" t="s">
        <v>56</v>
      </c>
      <c r="G42" s="14" t="s">
        <v>57</v>
      </c>
      <c r="H42" s="26">
        <v>120000</v>
      </c>
      <c r="I42" s="31">
        <v>60000</v>
      </c>
      <c r="J42" s="25" t="s">
        <v>243</v>
      </c>
      <c r="K42" s="26">
        <v>40000</v>
      </c>
      <c r="L42" s="25" t="s">
        <v>244</v>
      </c>
      <c r="M42" s="14" t="s">
        <v>245</v>
      </c>
      <c r="N42" s="14" t="s">
        <v>29</v>
      </c>
    </row>
    <row r="43" spans="1:14" ht="81">
      <c r="A43" s="13">
        <v>36</v>
      </c>
      <c r="B43" s="14" t="s">
        <v>246</v>
      </c>
      <c r="C43" s="14" t="s">
        <v>247</v>
      </c>
      <c r="D43" s="15" t="s">
        <v>248</v>
      </c>
      <c r="E43" s="25" t="s">
        <v>249</v>
      </c>
      <c r="F43" s="14" t="s">
        <v>49</v>
      </c>
      <c r="G43" s="14" t="s">
        <v>41</v>
      </c>
      <c r="H43" s="26">
        <v>40700</v>
      </c>
      <c r="I43" s="31">
        <v>8000</v>
      </c>
      <c r="J43" s="25" t="s">
        <v>250</v>
      </c>
      <c r="K43" s="26">
        <v>6000</v>
      </c>
      <c r="L43" s="25" t="s">
        <v>251</v>
      </c>
      <c r="M43" s="14" t="s">
        <v>252</v>
      </c>
      <c r="N43" s="14" t="s">
        <v>29</v>
      </c>
    </row>
    <row r="44" spans="1:14" ht="109.5" customHeight="1">
      <c r="A44" s="13">
        <v>37</v>
      </c>
      <c r="B44" s="14" t="s">
        <v>253</v>
      </c>
      <c r="C44" s="14" t="s">
        <v>254</v>
      </c>
      <c r="D44" s="15" t="s">
        <v>155</v>
      </c>
      <c r="E44" s="25" t="s">
        <v>255</v>
      </c>
      <c r="F44" s="14" t="s">
        <v>33</v>
      </c>
      <c r="G44" s="14" t="s">
        <v>57</v>
      </c>
      <c r="H44" s="26">
        <v>70720</v>
      </c>
      <c r="I44" s="31">
        <v>61685</v>
      </c>
      <c r="J44" s="25" t="s">
        <v>256</v>
      </c>
      <c r="K44" s="26">
        <v>5000</v>
      </c>
      <c r="L44" s="25" t="s">
        <v>257</v>
      </c>
      <c r="M44" s="14" t="s">
        <v>258</v>
      </c>
      <c r="N44" s="14" t="s">
        <v>29</v>
      </c>
    </row>
    <row r="45" spans="1:14" ht="109.5" customHeight="1">
      <c r="A45" s="13">
        <v>38</v>
      </c>
      <c r="B45" s="14" t="s">
        <v>259</v>
      </c>
      <c r="C45" s="14" t="s">
        <v>260</v>
      </c>
      <c r="D45" s="15" t="s">
        <v>261</v>
      </c>
      <c r="E45" s="25" t="s">
        <v>262</v>
      </c>
      <c r="F45" s="14" t="s">
        <v>56</v>
      </c>
      <c r="G45" s="14" t="s">
        <v>57</v>
      </c>
      <c r="H45" s="26">
        <v>105000</v>
      </c>
      <c r="I45" s="31">
        <v>20000</v>
      </c>
      <c r="J45" s="25" t="s">
        <v>263</v>
      </c>
      <c r="K45" s="26">
        <v>20000</v>
      </c>
      <c r="L45" s="25" t="s">
        <v>264</v>
      </c>
      <c r="M45" s="14" t="s">
        <v>265</v>
      </c>
      <c r="N45" s="14" t="s">
        <v>29</v>
      </c>
    </row>
    <row r="46" spans="1:14" ht="109.5" customHeight="1">
      <c r="A46" s="13">
        <v>39</v>
      </c>
      <c r="B46" s="14" t="s">
        <v>266</v>
      </c>
      <c r="C46" s="14" t="s">
        <v>267</v>
      </c>
      <c r="D46" s="15" t="s">
        <v>268</v>
      </c>
      <c r="E46" s="25" t="s">
        <v>269</v>
      </c>
      <c r="F46" s="14" t="s">
        <v>56</v>
      </c>
      <c r="G46" s="14" t="s">
        <v>57</v>
      </c>
      <c r="H46" s="26">
        <v>60000</v>
      </c>
      <c r="I46" s="31">
        <v>100</v>
      </c>
      <c r="J46" s="25" t="s">
        <v>270</v>
      </c>
      <c r="K46" s="26">
        <v>10000</v>
      </c>
      <c r="L46" s="25" t="s">
        <v>271</v>
      </c>
      <c r="M46" s="14" t="s">
        <v>272</v>
      </c>
      <c r="N46" s="14" t="s">
        <v>29</v>
      </c>
    </row>
    <row r="47" spans="1:14" ht="324" customHeight="1">
      <c r="A47" s="13">
        <v>40</v>
      </c>
      <c r="B47" s="14" t="s">
        <v>273</v>
      </c>
      <c r="C47" s="14" t="s">
        <v>274</v>
      </c>
      <c r="D47" s="15" t="s">
        <v>162</v>
      </c>
      <c r="E47" s="25" t="s">
        <v>275</v>
      </c>
      <c r="F47" s="14" t="s">
        <v>56</v>
      </c>
      <c r="G47" s="14" t="s">
        <v>92</v>
      </c>
      <c r="H47" s="26">
        <v>58800</v>
      </c>
      <c r="I47" s="31">
        <v>28000</v>
      </c>
      <c r="J47" s="25" t="s">
        <v>276</v>
      </c>
      <c r="K47" s="26">
        <v>4000</v>
      </c>
      <c r="L47" s="25" t="s">
        <v>277</v>
      </c>
      <c r="M47" s="14" t="s">
        <v>278</v>
      </c>
      <c r="N47" s="14" t="s">
        <v>29</v>
      </c>
    </row>
    <row r="48" spans="1:14" ht="237.75" customHeight="1">
      <c r="A48" s="13">
        <v>41</v>
      </c>
      <c r="B48" s="14" t="s">
        <v>279</v>
      </c>
      <c r="C48" s="14" t="s">
        <v>280</v>
      </c>
      <c r="D48" s="15" t="s">
        <v>162</v>
      </c>
      <c r="E48" s="25" t="s">
        <v>281</v>
      </c>
      <c r="F48" s="14" t="s">
        <v>33</v>
      </c>
      <c r="G48" s="14" t="s">
        <v>92</v>
      </c>
      <c r="H48" s="26">
        <v>59051</v>
      </c>
      <c r="I48" s="31">
        <v>22000</v>
      </c>
      <c r="J48" s="25" t="s">
        <v>282</v>
      </c>
      <c r="K48" s="26">
        <v>6000</v>
      </c>
      <c r="L48" s="25" t="s">
        <v>283</v>
      </c>
      <c r="M48" s="14" t="s">
        <v>284</v>
      </c>
      <c r="N48" s="14" t="s">
        <v>29</v>
      </c>
    </row>
    <row r="49" spans="1:14" ht="237.75" customHeight="1">
      <c r="A49" s="13">
        <v>42</v>
      </c>
      <c r="B49" s="14" t="s">
        <v>285</v>
      </c>
      <c r="C49" s="14" t="s">
        <v>286</v>
      </c>
      <c r="D49" s="15" t="s">
        <v>287</v>
      </c>
      <c r="E49" s="25" t="s">
        <v>288</v>
      </c>
      <c r="F49" s="14" t="s">
        <v>56</v>
      </c>
      <c r="G49" s="14" t="s">
        <v>92</v>
      </c>
      <c r="H49" s="26">
        <v>800000</v>
      </c>
      <c r="I49" s="31">
        <v>34438</v>
      </c>
      <c r="J49" s="25" t="s">
        <v>289</v>
      </c>
      <c r="K49" s="26">
        <v>20000</v>
      </c>
      <c r="L49" s="25" t="s">
        <v>290</v>
      </c>
      <c r="M49" s="14" t="s">
        <v>291</v>
      </c>
      <c r="N49" s="14" t="s">
        <v>29</v>
      </c>
    </row>
    <row r="50" spans="1:14" ht="115.5" customHeight="1">
      <c r="A50" s="13">
        <v>43</v>
      </c>
      <c r="B50" s="14" t="s">
        <v>292</v>
      </c>
      <c r="C50" s="14" t="s">
        <v>293</v>
      </c>
      <c r="D50" s="15" t="s">
        <v>148</v>
      </c>
      <c r="E50" s="25" t="s">
        <v>294</v>
      </c>
      <c r="F50" s="14" t="s">
        <v>49</v>
      </c>
      <c r="G50" s="14" t="s">
        <v>92</v>
      </c>
      <c r="H50" s="26">
        <v>130000</v>
      </c>
      <c r="I50" s="31">
        <v>13078</v>
      </c>
      <c r="J50" s="25" t="s">
        <v>295</v>
      </c>
      <c r="K50" s="26">
        <v>10000</v>
      </c>
      <c r="L50" s="25" t="s">
        <v>296</v>
      </c>
      <c r="M50" s="14" t="s">
        <v>297</v>
      </c>
      <c r="N50" s="14" t="s">
        <v>29</v>
      </c>
    </row>
    <row r="51" spans="1:14" ht="115.5" customHeight="1">
      <c r="A51" s="13">
        <v>44</v>
      </c>
      <c r="B51" s="14" t="s">
        <v>298</v>
      </c>
      <c r="C51" s="14" t="s">
        <v>299</v>
      </c>
      <c r="D51" s="15" t="s">
        <v>261</v>
      </c>
      <c r="E51" s="25" t="s">
        <v>300</v>
      </c>
      <c r="F51" s="14" t="s">
        <v>49</v>
      </c>
      <c r="G51" s="14" t="s">
        <v>92</v>
      </c>
      <c r="H51" s="26">
        <v>106000</v>
      </c>
      <c r="I51" s="31">
        <v>10000</v>
      </c>
      <c r="J51" s="25" t="s">
        <v>301</v>
      </c>
      <c r="K51" s="26">
        <v>10000</v>
      </c>
      <c r="L51" s="25" t="s">
        <v>302</v>
      </c>
      <c r="M51" s="14" t="s">
        <v>303</v>
      </c>
      <c r="N51" s="14" t="s">
        <v>29</v>
      </c>
    </row>
    <row r="52" spans="1:14" ht="115.5" customHeight="1">
      <c r="A52" s="13">
        <v>45</v>
      </c>
      <c r="B52" s="14" t="s">
        <v>304</v>
      </c>
      <c r="C52" s="14" t="s">
        <v>305</v>
      </c>
      <c r="D52" s="15" t="s">
        <v>170</v>
      </c>
      <c r="E52" s="25" t="s">
        <v>306</v>
      </c>
      <c r="F52" s="14" t="s">
        <v>49</v>
      </c>
      <c r="G52" s="14" t="s">
        <v>106</v>
      </c>
      <c r="H52" s="26">
        <v>72095</v>
      </c>
      <c r="I52" s="31">
        <v>27000</v>
      </c>
      <c r="J52" s="25" t="s">
        <v>307</v>
      </c>
      <c r="K52" s="26">
        <v>20000</v>
      </c>
      <c r="L52" s="25" t="s">
        <v>308</v>
      </c>
      <c r="M52" s="14" t="s">
        <v>309</v>
      </c>
      <c r="N52" s="14" t="s">
        <v>29</v>
      </c>
    </row>
    <row r="53" spans="1:14" ht="115.5" customHeight="1">
      <c r="A53" s="13">
        <v>46</v>
      </c>
      <c r="B53" s="14" t="s">
        <v>310</v>
      </c>
      <c r="C53" s="14" t="s">
        <v>311</v>
      </c>
      <c r="D53" s="15" t="s">
        <v>191</v>
      </c>
      <c r="E53" s="25" t="s">
        <v>312</v>
      </c>
      <c r="F53" s="14" t="s">
        <v>56</v>
      </c>
      <c r="G53" s="14" t="s">
        <v>57</v>
      </c>
      <c r="H53" s="26">
        <v>53304</v>
      </c>
      <c r="I53" s="31">
        <v>10000</v>
      </c>
      <c r="J53" s="25" t="s">
        <v>313</v>
      </c>
      <c r="K53" s="26">
        <v>10000</v>
      </c>
      <c r="L53" s="25" t="s">
        <v>314</v>
      </c>
      <c r="M53" s="14" t="s">
        <v>315</v>
      </c>
      <c r="N53" s="14" t="s">
        <v>29</v>
      </c>
    </row>
    <row r="54" spans="1:14" ht="115.5" customHeight="1">
      <c r="A54" s="13">
        <v>47</v>
      </c>
      <c r="B54" s="14" t="s">
        <v>316</v>
      </c>
      <c r="C54" s="14" t="s">
        <v>317</v>
      </c>
      <c r="D54" s="15" t="s">
        <v>148</v>
      </c>
      <c r="E54" s="25" t="s">
        <v>318</v>
      </c>
      <c r="F54" s="14" t="s">
        <v>84</v>
      </c>
      <c r="G54" s="14" t="s">
        <v>92</v>
      </c>
      <c r="H54" s="26">
        <v>180000</v>
      </c>
      <c r="I54" s="31">
        <v>20060</v>
      </c>
      <c r="J54" s="25" t="s">
        <v>319</v>
      </c>
      <c r="K54" s="26">
        <v>15000</v>
      </c>
      <c r="L54" s="25" t="s">
        <v>320</v>
      </c>
      <c r="M54" s="14" t="s">
        <v>321</v>
      </c>
      <c r="N54" s="14" t="s">
        <v>29</v>
      </c>
    </row>
    <row r="55" spans="1:14" ht="115.5" customHeight="1">
      <c r="A55" s="13">
        <v>48</v>
      </c>
      <c r="B55" s="14" t="s">
        <v>322</v>
      </c>
      <c r="C55" s="14" t="s">
        <v>323</v>
      </c>
      <c r="D55" s="15" t="s">
        <v>324</v>
      </c>
      <c r="E55" s="25" t="s">
        <v>325</v>
      </c>
      <c r="F55" s="14" t="s">
        <v>40</v>
      </c>
      <c r="G55" s="14" t="s">
        <v>92</v>
      </c>
      <c r="H55" s="26">
        <v>295507</v>
      </c>
      <c r="I55" s="31">
        <v>102493</v>
      </c>
      <c r="J55" s="25" t="s">
        <v>326</v>
      </c>
      <c r="K55" s="26">
        <v>30000</v>
      </c>
      <c r="L55" s="25" t="s">
        <v>327</v>
      </c>
      <c r="M55" s="14" t="s">
        <v>328</v>
      </c>
      <c r="N55" s="14" t="s">
        <v>29</v>
      </c>
    </row>
    <row r="56" spans="1:14" ht="115.5" customHeight="1">
      <c r="A56" s="13">
        <v>49</v>
      </c>
      <c r="B56" s="14" t="s">
        <v>329</v>
      </c>
      <c r="C56" s="14" t="s">
        <v>330</v>
      </c>
      <c r="D56" s="15" t="s">
        <v>331</v>
      </c>
      <c r="E56" s="25" t="s">
        <v>332</v>
      </c>
      <c r="F56" s="14" t="s">
        <v>40</v>
      </c>
      <c r="G56" s="14" t="s">
        <v>92</v>
      </c>
      <c r="H56" s="26">
        <v>214180</v>
      </c>
      <c r="I56" s="31">
        <v>140212</v>
      </c>
      <c r="J56" s="25" t="s">
        <v>333</v>
      </c>
      <c r="K56" s="26">
        <v>10000</v>
      </c>
      <c r="L56" s="25" t="s">
        <v>334</v>
      </c>
      <c r="M56" s="14" t="s">
        <v>335</v>
      </c>
      <c r="N56" s="14" t="s">
        <v>29</v>
      </c>
    </row>
    <row r="57" spans="1:14" ht="40.5">
      <c r="A57" s="13">
        <v>50</v>
      </c>
      <c r="B57" s="14" t="s">
        <v>336</v>
      </c>
      <c r="C57" s="14" t="s">
        <v>337</v>
      </c>
      <c r="D57" s="15" t="s">
        <v>162</v>
      </c>
      <c r="E57" s="25" t="s">
        <v>338</v>
      </c>
      <c r="F57" s="14" t="s">
        <v>56</v>
      </c>
      <c r="G57" s="14" t="s">
        <v>57</v>
      </c>
      <c r="H57" s="26">
        <v>28705</v>
      </c>
      <c r="I57" s="31">
        <v>12873</v>
      </c>
      <c r="J57" s="25" t="s">
        <v>339</v>
      </c>
      <c r="K57" s="26">
        <v>7000</v>
      </c>
      <c r="L57" s="25" t="s">
        <v>340</v>
      </c>
      <c r="M57" s="14" t="s">
        <v>341</v>
      </c>
      <c r="N57" s="14" t="s">
        <v>29</v>
      </c>
    </row>
    <row r="58" spans="1:14" ht="85.5" customHeight="1">
      <c r="A58" s="13">
        <v>51</v>
      </c>
      <c r="B58" s="14" t="s">
        <v>342</v>
      </c>
      <c r="C58" s="14" t="s">
        <v>343</v>
      </c>
      <c r="D58" s="15" t="s">
        <v>191</v>
      </c>
      <c r="E58" s="25" t="s">
        <v>344</v>
      </c>
      <c r="F58" s="14" t="s">
        <v>56</v>
      </c>
      <c r="G58" s="14" t="s">
        <v>57</v>
      </c>
      <c r="H58" s="26">
        <v>29450</v>
      </c>
      <c r="I58" s="31">
        <v>13801</v>
      </c>
      <c r="J58" s="25" t="s">
        <v>345</v>
      </c>
      <c r="K58" s="26">
        <v>5000</v>
      </c>
      <c r="L58" s="25" t="s">
        <v>346</v>
      </c>
      <c r="M58" s="14" t="s">
        <v>347</v>
      </c>
      <c r="N58" s="14" t="s">
        <v>29</v>
      </c>
    </row>
    <row r="59" spans="1:14" ht="85.5" customHeight="1">
      <c r="A59" s="13">
        <v>52</v>
      </c>
      <c r="B59" s="14" t="s">
        <v>348</v>
      </c>
      <c r="C59" s="14" t="s">
        <v>349</v>
      </c>
      <c r="D59" s="15" t="s">
        <v>287</v>
      </c>
      <c r="E59" s="25" t="s">
        <v>350</v>
      </c>
      <c r="F59" s="14" t="s">
        <v>49</v>
      </c>
      <c r="G59" s="14" t="s">
        <v>92</v>
      </c>
      <c r="H59" s="26">
        <v>386800</v>
      </c>
      <c r="I59" s="31">
        <v>43078</v>
      </c>
      <c r="J59" s="25" t="s">
        <v>351</v>
      </c>
      <c r="K59" s="26">
        <v>70000</v>
      </c>
      <c r="L59" s="25" t="s">
        <v>352</v>
      </c>
      <c r="M59" s="14" t="s">
        <v>353</v>
      </c>
      <c r="N59" s="14" t="s">
        <v>29</v>
      </c>
    </row>
    <row r="60" spans="1:14" ht="85.5" customHeight="1">
      <c r="A60" s="13">
        <v>53</v>
      </c>
      <c r="B60" s="14" t="s">
        <v>354</v>
      </c>
      <c r="C60" s="14" t="s">
        <v>355</v>
      </c>
      <c r="D60" s="15" t="s">
        <v>148</v>
      </c>
      <c r="E60" s="25" t="s">
        <v>356</v>
      </c>
      <c r="F60" s="14" t="s">
        <v>56</v>
      </c>
      <c r="G60" s="14" t="s">
        <v>57</v>
      </c>
      <c r="H60" s="26">
        <v>64600</v>
      </c>
      <c r="I60" s="31">
        <v>38391</v>
      </c>
      <c r="J60" s="25" t="s">
        <v>357</v>
      </c>
      <c r="K60" s="26">
        <v>4000</v>
      </c>
      <c r="L60" s="25" t="s">
        <v>358</v>
      </c>
      <c r="M60" s="14" t="s">
        <v>359</v>
      </c>
      <c r="N60" s="14" t="s">
        <v>29</v>
      </c>
    </row>
    <row r="61" spans="1:14" ht="85.5" customHeight="1">
      <c r="A61" s="13">
        <v>54</v>
      </c>
      <c r="B61" s="14" t="s">
        <v>360</v>
      </c>
      <c r="C61" s="14" t="s">
        <v>361</v>
      </c>
      <c r="D61" s="15" t="s">
        <v>217</v>
      </c>
      <c r="E61" s="25" t="s">
        <v>362</v>
      </c>
      <c r="F61" s="14" t="s">
        <v>56</v>
      </c>
      <c r="G61" s="14" t="s">
        <v>57</v>
      </c>
      <c r="H61" s="26">
        <v>35517</v>
      </c>
      <c r="I61" s="31">
        <v>13130</v>
      </c>
      <c r="J61" s="25" t="s">
        <v>363</v>
      </c>
      <c r="K61" s="26">
        <v>5000</v>
      </c>
      <c r="L61" s="25" t="s">
        <v>364</v>
      </c>
      <c r="M61" s="14" t="s">
        <v>365</v>
      </c>
      <c r="N61" s="14" t="s">
        <v>29</v>
      </c>
    </row>
    <row r="62" spans="1:14" ht="120.75" customHeight="1">
      <c r="A62" s="13">
        <v>55</v>
      </c>
      <c r="B62" s="14" t="s">
        <v>366</v>
      </c>
      <c r="C62" s="14" t="s">
        <v>367</v>
      </c>
      <c r="D62" s="15" t="s">
        <v>217</v>
      </c>
      <c r="E62" s="25" t="s">
        <v>368</v>
      </c>
      <c r="F62" s="14" t="s">
        <v>40</v>
      </c>
      <c r="G62" s="14" t="s">
        <v>57</v>
      </c>
      <c r="H62" s="26">
        <v>30000</v>
      </c>
      <c r="I62" s="31">
        <v>26860</v>
      </c>
      <c r="J62" s="25" t="s">
        <v>369</v>
      </c>
      <c r="K62" s="26">
        <v>2000</v>
      </c>
      <c r="L62" s="25" t="s">
        <v>370</v>
      </c>
      <c r="M62" s="14" t="s">
        <v>371</v>
      </c>
      <c r="N62" s="14" t="s">
        <v>29</v>
      </c>
    </row>
    <row r="63" spans="1:14" ht="124.5" customHeight="1">
      <c r="A63" s="13">
        <v>56</v>
      </c>
      <c r="B63" s="14" t="s">
        <v>372</v>
      </c>
      <c r="C63" s="14" t="s">
        <v>373</v>
      </c>
      <c r="D63" s="15" t="s">
        <v>217</v>
      </c>
      <c r="E63" s="25" t="s">
        <v>374</v>
      </c>
      <c r="F63" s="14" t="s">
        <v>84</v>
      </c>
      <c r="G63" s="14" t="s">
        <v>57</v>
      </c>
      <c r="H63" s="26">
        <v>76100</v>
      </c>
      <c r="I63" s="31">
        <v>13625</v>
      </c>
      <c r="J63" s="25" t="s">
        <v>375</v>
      </c>
      <c r="K63" s="26">
        <v>2000</v>
      </c>
      <c r="L63" s="25" t="s">
        <v>376</v>
      </c>
      <c r="M63" s="14" t="s">
        <v>377</v>
      </c>
      <c r="N63" s="14" t="s">
        <v>29</v>
      </c>
    </row>
    <row r="64" spans="1:14" ht="124.5" customHeight="1">
      <c r="A64" s="13">
        <v>57</v>
      </c>
      <c r="B64" s="14" t="s">
        <v>378</v>
      </c>
      <c r="C64" s="14" t="s">
        <v>379</v>
      </c>
      <c r="D64" s="15" t="s">
        <v>380</v>
      </c>
      <c r="E64" s="25" t="s">
        <v>381</v>
      </c>
      <c r="F64" s="14" t="s">
        <v>382</v>
      </c>
      <c r="G64" s="14" t="s">
        <v>57</v>
      </c>
      <c r="H64" s="26">
        <v>85700</v>
      </c>
      <c r="I64" s="31">
        <v>1000</v>
      </c>
      <c r="J64" s="25" t="s">
        <v>383</v>
      </c>
      <c r="K64" s="26">
        <v>3000</v>
      </c>
      <c r="L64" s="25" t="s">
        <v>384</v>
      </c>
      <c r="M64" s="14" t="s">
        <v>385</v>
      </c>
      <c r="N64" s="14" t="s">
        <v>29</v>
      </c>
    </row>
    <row r="65" spans="1:14" ht="124.5" customHeight="1">
      <c r="A65" s="13">
        <v>58</v>
      </c>
      <c r="B65" s="14" t="s">
        <v>386</v>
      </c>
      <c r="C65" s="14" t="s">
        <v>387</v>
      </c>
      <c r="D65" s="15" t="s">
        <v>148</v>
      </c>
      <c r="E65" s="25" t="s">
        <v>388</v>
      </c>
      <c r="F65" s="14" t="s">
        <v>56</v>
      </c>
      <c r="G65" s="14" t="s">
        <v>57</v>
      </c>
      <c r="H65" s="26">
        <v>22000</v>
      </c>
      <c r="I65" s="31">
        <v>19500</v>
      </c>
      <c r="J65" s="25" t="s">
        <v>389</v>
      </c>
      <c r="K65" s="26">
        <v>4000</v>
      </c>
      <c r="L65" s="25" t="s">
        <v>390</v>
      </c>
      <c r="M65" s="14" t="s">
        <v>391</v>
      </c>
      <c r="N65" s="14" t="s">
        <v>29</v>
      </c>
    </row>
    <row r="66" spans="1:14" ht="124.5" customHeight="1">
      <c r="A66" s="13">
        <v>59</v>
      </c>
      <c r="B66" s="14" t="s">
        <v>392</v>
      </c>
      <c r="C66" s="14" t="s">
        <v>393</v>
      </c>
      <c r="D66" s="15" t="s">
        <v>217</v>
      </c>
      <c r="E66" s="25" t="s">
        <v>394</v>
      </c>
      <c r="F66" s="14" t="s">
        <v>33</v>
      </c>
      <c r="G66" s="14" t="s">
        <v>57</v>
      </c>
      <c r="H66" s="26">
        <v>31000</v>
      </c>
      <c r="I66" s="31">
        <v>24940</v>
      </c>
      <c r="J66" s="25" t="s">
        <v>395</v>
      </c>
      <c r="K66" s="26">
        <v>3000</v>
      </c>
      <c r="L66" s="25" t="s">
        <v>396</v>
      </c>
      <c r="M66" s="14" t="s">
        <v>397</v>
      </c>
      <c r="N66" s="14" t="s">
        <v>29</v>
      </c>
    </row>
    <row r="67" spans="1:14" ht="40.5">
      <c r="A67" s="13">
        <v>60</v>
      </c>
      <c r="B67" s="14" t="s">
        <v>398</v>
      </c>
      <c r="C67" s="14" t="s">
        <v>399</v>
      </c>
      <c r="D67" s="15" t="s">
        <v>400</v>
      </c>
      <c r="E67" s="25" t="s">
        <v>401</v>
      </c>
      <c r="F67" s="14" t="s">
        <v>56</v>
      </c>
      <c r="G67" s="14" t="s">
        <v>57</v>
      </c>
      <c r="H67" s="26">
        <v>65420</v>
      </c>
      <c r="I67" s="31">
        <v>25000</v>
      </c>
      <c r="J67" s="25" t="s">
        <v>402</v>
      </c>
      <c r="K67" s="26">
        <v>20000</v>
      </c>
      <c r="L67" s="25" t="s">
        <v>403</v>
      </c>
      <c r="M67" s="14" t="s">
        <v>404</v>
      </c>
      <c r="N67" s="14" t="s">
        <v>29</v>
      </c>
    </row>
    <row r="68" spans="1:14" ht="54">
      <c r="A68" s="13">
        <v>61</v>
      </c>
      <c r="B68" s="14" t="s">
        <v>405</v>
      </c>
      <c r="C68" s="14" t="s">
        <v>406</v>
      </c>
      <c r="D68" s="15" t="s">
        <v>407</v>
      </c>
      <c r="E68" s="25" t="s">
        <v>408</v>
      </c>
      <c r="F68" s="14" t="s">
        <v>409</v>
      </c>
      <c r="G68" s="14" t="s">
        <v>164</v>
      </c>
      <c r="H68" s="26">
        <v>248421</v>
      </c>
      <c r="I68" s="31">
        <v>73195</v>
      </c>
      <c r="J68" s="25" t="s">
        <v>410</v>
      </c>
      <c r="K68" s="26">
        <v>7000</v>
      </c>
      <c r="L68" s="25" t="s">
        <v>411</v>
      </c>
      <c r="M68" s="14" t="s">
        <v>412</v>
      </c>
      <c r="N68" s="14" t="s">
        <v>29</v>
      </c>
    </row>
    <row r="69" spans="1:14" ht="84.75" customHeight="1">
      <c r="A69" s="13">
        <v>62</v>
      </c>
      <c r="B69" s="14" t="s">
        <v>413</v>
      </c>
      <c r="C69" s="14" t="s">
        <v>414</v>
      </c>
      <c r="D69" s="15" t="s">
        <v>407</v>
      </c>
      <c r="E69" s="25" t="s">
        <v>415</v>
      </c>
      <c r="F69" s="14" t="s">
        <v>33</v>
      </c>
      <c r="G69" s="14" t="s">
        <v>164</v>
      </c>
      <c r="H69" s="26">
        <v>513249</v>
      </c>
      <c r="I69" s="31">
        <v>286967</v>
      </c>
      <c r="J69" s="25" t="s">
        <v>416</v>
      </c>
      <c r="K69" s="26">
        <v>20500</v>
      </c>
      <c r="L69" s="25" t="s">
        <v>417</v>
      </c>
      <c r="M69" s="14" t="s">
        <v>412</v>
      </c>
      <c r="N69" s="14" t="s">
        <v>29</v>
      </c>
    </row>
    <row r="70" spans="1:14" ht="84.75" customHeight="1">
      <c r="A70" s="13">
        <v>63</v>
      </c>
      <c r="B70" s="14" t="s">
        <v>418</v>
      </c>
      <c r="C70" s="14" t="s">
        <v>419</v>
      </c>
      <c r="D70" s="15" t="s">
        <v>420</v>
      </c>
      <c r="E70" s="25" t="s">
        <v>421</v>
      </c>
      <c r="F70" s="14" t="s">
        <v>382</v>
      </c>
      <c r="G70" s="14" t="s">
        <v>164</v>
      </c>
      <c r="H70" s="26">
        <v>50405</v>
      </c>
      <c r="I70" s="31">
        <v>9600</v>
      </c>
      <c r="J70" s="25" t="s">
        <v>422</v>
      </c>
      <c r="K70" s="26">
        <v>12000</v>
      </c>
      <c r="L70" s="25" t="s">
        <v>423</v>
      </c>
      <c r="M70" s="14" t="s">
        <v>424</v>
      </c>
      <c r="N70" s="14" t="s">
        <v>29</v>
      </c>
    </row>
    <row r="71" spans="1:14" ht="162">
      <c r="A71" s="13">
        <v>64</v>
      </c>
      <c r="B71" s="14" t="s">
        <v>425</v>
      </c>
      <c r="C71" s="14" t="s">
        <v>426</v>
      </c>
      <c r="D71" s="15" t="s">
        <v>427</v>
      </c>
      <c r="E71" s="25" t="s">
        <v>428</v>
      </c>
      <c r="F71" s="14" t="s">
        <v>429</v>
      </c>
      <c r="G71" s="14" t="s">
        <v>92</v>
      </c>
      <c r="H71" s="26">
        <v>756000</v>
      </c>
      <c r="I71" s="31">
        <v>50000</v>
      </c>
      <c r="J71" s="25" t="s">
        <v>430</v>
      </c>
      <c r="K71" s="26">
        <v>70000</v>
      </c>
      <c r="L71" s="25" t="s">
        <v>431</v>
      </c>
      <c r="M71" s="14" t="s">
        <v>432</v>
      </c>
      <c r="N71" s="14" t="s">
        <v>29</v>
      </c>
    </row>
    <row r="72" spans="1:14" ht="81">
      <c r="A72" s="13">
        <v>65</v>
      </c>
      <c r="B72" s="14" t="s">
        <v>433</v>
      </c>
      <c r="C72" s="14" t="s">
        <v>434</v>
      </c>
      <c r="D72" s="15" t="s">
        <v>170</v>
      </c>
      <c r="E72" s="25" t="s">
        <v>435</v>
      </c>
      <c r="F72" s="14" t="s">
        <v>436</v>
      </c>
      <c r="G72" s="14" t="s">
        <v>92</v>
      </c>
      <c r="H72" s="26">
        <v>208373</v>
      </c>
      <c r="I72" s="31">
        <v>60000</v>
      </c>
      <c r="J72" s="25" t="s">
        <v>437</v>
      </c>
      <c r="K72" s="26">
        <v>30000</v>
      </c>
      <c r="L72" s="25" t="s">
        <v>438</v>
      </c>
      <c r="M72" s="14" t="s">
        <v>439</v>
      </c>
      <c r="N72" s="14" t="s">
        <v>29</v>
      </c>
    </row>
    <row r="73" spans="1:14" ht="174.75" customHeight="1">
      <c r="A73" s="13">
        <v>66</v>
      </c>
      <c r="B73" s="14" t="s">
        <v>440</v>
      </c>
      <c r="C73" s="14" t="s">
        <v>441</v>
      </c>
      <c r="D73" s="15" t="s">
        <v>442</v>
      </c>
      <c r="E73" s="25" t="s">
        <v>443</v>
      </c>
      <c r="F73" s="14" t="s">
        <v>444</v>
      </c>
      <c r="G73" s="14" t="s">
        <v>106</v>
      </c>
      <c r="H73" s="26">
        <v>450160</v>
      </c>
      <c r="I73" s="31">
        <v>215000</v>
      </c>
      <c r="J73" s="25" t="s">
        <v>445</v>
      </c>
      <c r="K73" s="26">
        <v>20000</v>
      </c>
      <c r="L73" s="25" t="s">
        <v>446</v>
      </c>
      <c r="M73" s="14" t="s">
        <v>447</v>
      </c>
      <c r="N73" s="14" t="s">
        <v>29</v>
      </c>
    </row>
    <row r="74" spans="1:14" ht="81" customHeight="1">
      <c r="A74" s="13">
        <v>67</v>
      </c>
      <c r="B74" s="14" t="s">
        <v>448</v>
      </c>
      <c r="C74" s="14" t="s">
        <v>449</v>
      </c>
      <c r="D74" s="15" t="s">
        <v>450</v>
      </c>
      <c r="E74" s="25" t="s">
        <v>451</v>
      </c>
      <c r="F74" s="14" t="s">
        <v>84</v>
      </c>
      <c r="G74" s="14" t="s">
        <v>106</v>
      </c>
      <c r="H74" s="26">
        <v>109203</v>
      </c>
      <c r="I74" s="31">
        <v>41261</v>
      </c>
      <c r="J74" s="25" t="s">
        <v>452</v>
      </c>
      <c r="K74" s="26">
        <v>2000</v>
      </c>
      <c r="L74" s="25" t="s">
        <v>453</v>
      </c>
      <c r="M74" s="14" t="s">
        <v>454</v>
      </c>
      <c r="N74" s="14" t="s">
        <v>29</v>
      </c>
    </row>
    <row r="75" spans="1:14" ht="14.25">
      <c r="A75" s="13"/>
      <c r="B75" s="32" t="s">
        <v>455</v>
      </c>
      <c r="C75" s="14"/>
      <c r="D75" s="15"/>
      <c r="E75" s="25"/>
      <c r="F75" s="14"/>
      <c r="G75" s="14"/>
      <c r="H75" s="26"/>
      <c r="I75" s="31"/>
      <c r="J75" s="25"/>
      <c r="K75" s="26"/>
      <c r="L75" s="25"/>
      <c r="M75" s="14"/>
      <c r="N75" s="14"/>
    </row>
    <row r="76" spans="1:14" ht="14.25">
      <c r="A76" s="10" t="s">
        <v>19</v>
      </c>
      <c r="B76" s="12">
        <f>COUNTIF(N77:N1086,"=柳州市人民政府")</f>
        <v>55</v>
      </c>
      <c r="C76" s="10"/>
      <c r="D76" s="11"/>
      <c r="E76" s="23"/>
      <c r="F76" s="21"/>
      <c r="G76" s="10"/>
      <c r="H76" s="24">
        <f>SUMIF(N77:N1086,"=柳州市人民政府",H77:H1086)</f>
        <v>6166174.530000001</v>
      </c>
      <c r="I76" s="22">
        <f>SUMIF(N77:N1086,"=柳州市人民政府",I77:I1086)</f>
        <v>2000341.49</v>
      </c>
      <c r="J76" s="29"/>
      <c r="K76" s="24">
        <f>SUMIF(N77:N1086,"=柳州市人民政府",K77:K1086)</f>
        <v>826258</v>
      </c>
      <c r="L76" s="30"/>
      <c r="M76" s="10"/>
      <c r="N76" s="10"/>
    </row>
    <row r="77" spans="1:14" ht="135.75" customHeight="1">
      <c r="A77" s="13">
        <v>1</v>
      </c>
      <c r="B77" s="14" t="s">
        <v>456</v>
      </c>
      <c r="C77" s="14" t="s">
        <v>457</v>
      </c>
      <c r="D77" s="15" t="s">
        <v>170</v>
      </c>
      <c r="E77" s="25" t="s">
        <v>458</v>
      </c>
      <c r="F77" s="14" t="s">
        <v>40</v>
      </c>
      <c r="G77" s="14" t="s">
        <v>459</v>
      </c>
      <c r="H77" s="26">
        <v>29068</v>
      </c>
      <c r="I77" s="31">
        <v>14057</v>
      </c>
      <c r="J77" s="25" t="s">
        <v>460</v>
      </c>
      <c r="K77" s="26">
        <v>7778</v>
      </c>
      <c r="L77" s="25" t="s">
        <v>461</v>
      </c>
      <c r="M77" s="14" t="s">
        <v>462</v>
      </c>
      <c r="N77" s="14" t="s">
        <v>463</v>
      </c>
    </row>
    <row r="78" spans="1:14" ht="67.5">
      <c r="A78" s="13">
        <v>2</v>
      </c>
      <c r="B78" s="14" t="s">
        <v>464</v>
      </c>
      <c r="C78" s="14"/>
      <c r="D78" s="15" t="s">
        <v>170</v>
      </c>
      <c r="E78" s="25" t="s">
        <v>465</v>
      </c>
      <c r="F78" s="14" t="s">
        <v>49</v>
      </c>
      <c r="G78" s="14" t="s">
        <v>466</v>
      </c>
      <c r="H78" s="26">
        <v>689000</v>
      </c>
      <c r="I78" s="26">
        <v>114552</v>
      </c>
      <c r="J78" s="25" t="s">
        <v>467</v>
      </c>
      <c r="K78" s="26">
        <v>80000</v>
      </c>
      <c r="L78" s="25" t="s">
        <v>468</v>
      </c>
      <c r="M78" s="14" t="s">
        <v>469</v>
      </c>
      <c r="N78" s="14" t="s">
        <v>463</v>
      </c>
    </row>
    <row r="79" spans="1:14" ht="132.75" customHeight="1">
      <c r="A79" s="13">
        <v>3</v>
      </c>
      <c r="B79" s="14" t="s">
        <v>470</v>
      </c>
      <c r="C79" s="14" t="s">
        <v>471</v>
      </c>
      <c r="D79" s="15" t="s">
        <v>407</v>
      </c>
      <c r="E79" s="25" t="s">
        <v>472</v>
      </c>
      <c r="F79" s="14" t="s">
        <v>33</v>
      </c>
      <c r="G79" s="14" t="s">
        <v>57</v>
      </c>
      <c r="H79" s="26">
        <v>212034</v>
      </c>
      <c r="I79" s="26">
        <v>32715</v>
      </c>
      <c r="J79" s="25" t="s">
        <v>473</v>
      </c>
      <c r="K79" s="26">
        <v>80000</v>
      </c>
      <c r="L79" s="25" t="s">
        <v>474</v>
      </c>
      <c r="M79" s="14" t="s">
        <v>475</v>
      </c>
      <c r="N79" s="14" t="s">
        <v>463</v>
      </c>
    </row>
    <row r="80" spans="1:14" ht="147.75" customHeight="1">
      <c r="A80" s="13">
        <v>4</v>
      </c>
      <c r="B80" s="14" t="s">
        <v>476</v>
      </c>
      <c r="C80" s="14" t="s">
        <v>477</v>
      </c>
      <c r="D80" s="15" t="s">
        <v>407</v>
      </c>
      <c r="E80" s="25" t="s">
        <v>478</v>
      </c>
      <c r="F80" s="14" t="s">
        <v>479</v>
      </c>
      <c r="G80" s="14" t="s">
        <v>57</v>
      </c>
      <c r="H80" s="26">
        <v>276116.52</v>
      </c>
      <c r="I80" s="31">
        <v>14500</v>
      </c>
      <c r="J80" s="25" t="s">
        <v>480</v>
      </c>
      <c r="K80" s="26">
        <v>20000</v>
      </c>
      <c r="L80" s="25" t="s">
        <v>481</v>
      </c>
      <c r="M80" s="14" t="s">
        <v>482</v>
      </c>
      <c r="N80" s="14" t="s">
        <v>463</v>
      </c>
    </row>
    <row r="81" spans="1:14" ht="147.75" customHeight="1">
      <c r="A81" s="13">
        <v>5</v>
      </c>
      <c r="B81" s="14" t="s">
        <v>483</v>
      </c>
      <c r="C81" s="14" t="s">
        <v>484</v>
      </c>
      <c r="D81" s="15" t="s">
        <v>407</v>
      </c>
      <c r="E81" s="25" t="s">
        <v>485</v>
      </c>
      <c r="F81" s="14" t="s">
        <v>486</v>
      </c>
      <c r="G81" s="14" t="s">
        <v>57</v>
      </c>
      <c r="H81" s="26">
        <v>46444</v>
      </c>
      <c r="I81" s="31">
        <v>10843</v>
      </c>
      <c r="J81" s="25" t="s">
        <v>487</v>
      </c>
      <c r="K81" s="26">
        <v>10000</v>
      </c>
      <c r="L81" s="25" t="s">
        <v>468</v>
      </c>
      <c r="M81" s="14" t="s">
        <v>475</v>
      </c>
      <c r="N81" s="14" t="s">
        <v>463</v>
      </c>
    </row>
    <row r="82" spans="1:14" ht="147.75" customHeight="1">
      <c r="A82" s="13">
        <v>6</v>
      </c>
      <c r="B82" s="14" t="s">
        <v>488</v>
      </c>
      <c r="C82" s="14" t="s">
        <v>489</v>
      </c>
      <c r="D82" s="15" t="s">
        <v>407</v>
      </c>
      <c r="E82" s="25" t="s">
        <v>490</v>
      </c>
      <c r="F82" s="14" t="s">
        <v>479</v>
      </c>
      <c r="G82" s="14" t="s">
        <v>57</v>
      </c>
      <c r="H82" s="26">
        <v>46576</v>
      </c>
      <c r="I82" s="31">
        <v>11000</v>
      </c>
      <c r="J82" s="25" t="s">
        <v>491</v>
      </c>
      <c r="K82" s="26">
        <v>12600</v>
      </c>
      <c r="L82" s="25" t="s">
        <v>492</v>
      </c>
      <c r="M82" s="14" t="s">
        <v>493</v>
      </c>
      <c r="N82" s="14" t="s">
        <v>463</v>
      </c>
    </row>
    <row r="83" spans="1:14" ht="147.75" customHeight="1">
      <c r="A83" s="13">
        <v>7</v>
      </c>
      <c r="B83" s="14" t="s">
        <v>494</v>
      </c>
      <c r="C83" s="14" t="s">
        <v>495</v>
      </c>
      <c r="D83" s="15" t="s">
        <v>407</v>
      </c>
      <c r="E83" s="25" t="s">
        <v>496</v>
      </c>
      <c r="F83" s="14" t="s">
        <v>40</v>
      </c>
      <c r="G83" s="14" t="s">
        <v>57</v>
      </c>
      <c r="H83" s="26">
        <v>215896</v>
      </c>
      <c r="I83" s="31">
        <v>186128</v>
      </c>
      <c r="J83" s="25" t="s">
        <v>497</v>
      </c>
      <c r="K83" s="26">
        <v>24000</v>
      </c>
      <c r="L83" s="25" t="s">
        <v>498</v>
      </c>
      <c r="M83" s="14" t="s">
        <v>493</v>
      </c>
      <c r="N83" s="14" t="s">
        <v>463</v>
      </c>
    </row>
    <row r="84" spans="1:14" ht="147.75" customHeight="1">
      <c r="A84" s="13">
        <v>8</v>
      </c>
      <c r="B84" s="14" t="s">
        <v>499</v>
      </c>
      <c r="C84" s="14" t="s">
        <v>500</v>
      </c>
      <c r="D84" s="15" t="s">
        <v>407</v>
      </c>
      <c r="E84" s="25" t="s">
        <v>501</v>
      </c>
      <c r="F84" s="14" t="s">
        <v>40</v>
      </c>
      <c r="G84" s="14" t="s">
        <v>57</v>
      </c>
      <c r="H84" s="26">
        <v>342432</v>
      </c>
      <c r="I84" s="31">
        <v>207069</v>
      </c>
      <c r="J84" s="25" t="s">
        <v>502</v>
      </c>
      <c r="K84" s="26">
        <v>22200</v>
      </c>
      <c r="L84" s="25" t="s">
        <v>503</v>
      </c>
      <c r="M84" s="14" t="s">
        <v>504</v>
      </c>
      <c r="N84" s="14" t="s">
        <v>463</v>
      </c>
    </row>
    <row r="85" spans="1:14" ht="147.75" customHeight="1">
      <c r="A85" s="13">
        <v>9</v>
      </c>
      <c r="B85" s="14" t="s">
        <v>505</v>
      </c>
      <c r="C85" s="14" t="s">
        <v>506</v>
      </c>
      <c r="D85" s="15" t="s">
        <v>407</v>
      </c>
      <c r="E85" s="25" t="s">
        <v>507</v>
      </c>
      <c r="F85" s="14" t="s">
        <v>486</v>
      </c>
      <c r="G85" s="14" t="s">
        <v>57</v>
      </c>
      <c r="H85" s="26">
        <v>227537</v>
      </c>
      <c r="I85" s="31">
        <v>21514</v>
      </c>
      <c r="J85" s="25" t="s">
        <v>508</v>
      </c>
      <c r="K85" s="26">
        <v>26400</v>
      </c>
      <c r="L85" s="25" t="s">
        <v>509</v>
      </c>
      <c r="M85" s="14" t="s">
        <v>493</v>
      </c>
      <c r="N85" s="14" t="s">
        <v>463</v>
      </c>
    </row>
    <row r="86" spans="1:14" ht="114" customHeight="1">
      <c r="A86" s="13">
        <v>10</v>
      </c>
      <c r="B86" s="14" t="s">
        <v>510</v>
      </c>
      <c r="C86" s="14" t="s">
        <v>511</v>
      </c>
      <c r="D86" s="15" t="s">
        <v>407</v>
      </c>
      <c r="E86" s="25" t="s">
        <v>512</v>
      </c>
      <c r="F86" s="14" t="s">
        <v>479</v>
      </c>
      <c r="G86" s="14" t="s">
        <v>57</v>
      </c>
      <c r="H86" s="26">
        <v>28848</v>
      </c>
      <c r="I86" s="31">
        <v>10000</v>
      </c>
      <c r="J86" s="25" t="s">
        <v>513</v>
      </c>
      <c r="K86" s="26">
        <v>8000</v>
      </c>
      <c r="L86" s="25" t="s">
        <v>514</v>
      </c>
      <c r="M86" s="14" t="s">
        <v>482</v>
      </c>
      <c r="N86" s="14" t="s">
        <v>463</v>
      </c>
    </row>
    <row r="87" spans="1:14" ht="114" customHeight="1">
      <c r="A87" s="13">
        <v>11</v>
      </c>
      <c r="B87" s="14" t="s">
        <v>515</v>
      </c>
      <c r="C87" s="14" t="s">
        <v>516</v>
      </c>
      <c r="D87" s="15" t="s">
        <v>407</v>
      </c>
      <c r="E87" s="25" t="s">
        <v>517</v>
      </c>
      <c r="F87" s="14" t="s">
        <v>49</v>
      </c>
      <c r="G87" s="14" t="s">
        <v>57</v>
      </c>
      <c r="H87" s="26">
        <v>63662.37</v>
      </c>
      <c r="I87" s="31">
        <v>9600</v>
      </c>
      <c r="J87" s="25" t="s">
        <v>518</v>
      </c>
      <c r="K87" s="26">
        <v>7000</v>
      </c>
      <c r="L87" s="25" t="s">
        <v>519</v>
      </c>
      <c r="M87" s="14" t="s">
        <v>482</v>
      </c>
      <c r="N87" s="14" t="s">
        <v>463</v>
      </c>
    </row>
    <row r="88" spans="1:14" ht="114" customHeight="1">
      <c r="A88" s="13">
        <v>12</v>
      </c>
      <c r="B88" s="14" t="s">
        <v>520</v>
      </c>
      <c r="C88" s="14" t="s">
        <v>521</v>
      </c>
      <c r="D88" s="15" t="s">
        <v>407</v>
      </c>
      <c r="E88" s="25" t="s">
        <v>522</v>
      </c>
      <c r="F88" s="14" t="s">
        <v>49</v>
      </c>
      <c r="G88" s="14" t="s">
        <v>523</v>
      </c>
      <c r="H88" s="26">
        <v>11049.08</v>
      </c>
      <c r="I88" s="31">
        <v>2200</v>
      </c>
      <c r="J88" s="25" t="s">
        <v>524</v>
      </c>
      <c r="K88" s="26">
        <v>3000</v>
      </c>
      <c r="L88" s="25" t="s">
        <v>525</v>
      </c>
      <c r="M88" s="14" t="s">
        <v>482</v>
      </c>
      <c r="N88" s="14" t="s">
        <v>463</v>
      </c>
    </row>
    <row r="89" spans="1:14" ht="114" customHeight="1">
      <c r="A89" s="13">
        <v>13</v>
      </c>
      <c r="B89" s="14" t="s">
        <v>526</v>
      </c>
      <c r="C89" s="14" t="s">
        <v>527</v>
      </c>
      <c r="D89" s="15" t="s">
        <v>407</v>
      </c>
      <c r="E89" s="25" t="s">
        <v>528</v>
      </c>
      <c r="F89" s="14" t="s">
        <v>56</v>
      </c>
      <c r="G89" s="14" t="s">
        <v>523</v>
      </c>
      <c r="H89" s="26">
        <v>35802</v>
      </c>
      <c r="I89" s="31">
        <v>8000</v>
      </c>
      <c r="J89" s="25" t="s">
        <v>529</v>
      </c>
      <c r="K89" s="26">
        <v>8000</v>
      </c>
      <c r="L89" s="25" t="s">
        <v>530</v>
      </c>
      <c r="M89" s="14" t="s">
        <v>482</v>
      </c>
      <c r="N89" s="14" t="s">
        <v>463</v>
      </c>
    </row>
    <row r="90" spans="1:14" ht="114" customHeight="1">
      <c r="A90" s="13">
        <v>14</v>
      </c>
      <c r="B90" s="14" t="s">
        <v>531</v>
      </c>
      <c r="C90" s="14" t="s">
        <v>532</v>
      </c>
      <c r="D90" s="15" t="s">
        <v>407</v>
      </c>
      <c r="E90" s="25" t="s">
        <v>533</v>
      </c>
      <c r="F90" s="14" t="s">
        <v>479</v>
      </c>
      <c r="G90" s="14" t="s">
        <v>523</v>
      </c>
      <c r="H90" s="26">
        <v>269400</v>
      </c>
      <c r="I90" s="31">
        <v>18388</v>
      </c>
      <c r="J90" s="25" t="s">
        <v>534</v>
      </c>
      <c r="K90" s="26">
        <v>21900</v>
      </c>
      <c r="L90" s="25" t="s">
        <v>535</v>
      </c>
      <c r="M90" s="14" t="s">
        <v>493</v>
      </c>
      <c r="N90" s="14" t="s">
        <v>463</v>
      </c>
    </row>
    <row r="91" spans="1:14" ht="114" customHeight="1">
      <c r="A91" s="13">
        <v>15</v>
      </c>
      <c r="B91" s="14" t="s">
        <v>536</v>
      </c>
      <c r="C91" s="14" t="s">
        <v>537</v>
      </c>
      <c r="D91" s="15" t="s">
        <v>162</v>
      </c>
      <c r="E91" s="25" t="s">
        <v>538</v>
      </c>
      <c r="F91" s="14" t="s">
        <v>84</v>
      </c>
      <c r="G91" s="14" t="s">
        <v>57</v>
      </c>
      <c r="H91" s="26">
        <v>154591</v>
      </c>
      <c r="I91" s="31">
        <v>21000</v>
      </c>
      <c r="J91" s="25" t="s">
        <v>539</v>
      </c>
      <c r="K91" s="26">
        <v>10000</v>
      </c>
      <c r="L91" s="25" t="s">
        <v>540</v>
      </c>
      <c r="M91" s="14" t="s">
        <v>482</v>
      </c>
      <c r="N91" s="14" t="s">
        <v>463</v>
      </c>
    </row>
    <row r="92" spans="1:14" ht="114" customHeight="1">
      <c r="A92" s="13">
        <v>16</v>
      </c>
      <c r="B92" s="14" t="s">
        <v>541</v>
      </c>
      <c r="C92" s="14" t="s">
        <v>542</v>
      </c>
      <c r="D92" s="15" t="s">
        <v>407</v>
      </c>
      <c r="E92" s="25" t="s">
        <v>543</v>
      </c>
      <c r="F92" s="14" t="s">
        <v>429</v>
      </c>
      <c r="G92" s="14" t="s">
        <v>57</v>
      </c>
      <c r="H92" s="26">
        <v>155046</v>
      </c>
      <c r="I92" s="31">
        <v>10000</v>
      </c>
      <c r="J92" s="25" t="s">
        <v>544</v>
      </c>
      <c r="K92" s="26">
        <v>20000</v>
      </c>
      <c r="L92" s="25" t="s">
        <v>545</v>
      </c>
      <c r="M92" s="14" t="s">
        <v>482</v>
      </c>
      <c r="N92" s="14" t="s">
        <v>463</v>
      </c>
    </row>
    <row r="93" spans="1:14" ht="211.5" customHeight="1">
      <c r="A93" s="13">
        <v>17</v>
      </c>
      <c r="B93" s="14" t="s">
        <v>546</v>
      </c>
      <c r="C93" s="14" t="s">
        <v>547</v>
      </c>
      <c r="D93" s="15" t="s">
        <v>407</v>
      </c>
      <c r="E93" s="25" t="s">
        <v>548</v>
      </c>
      <c r="F93" s="14" t="s">
        <v>49</v>
      </c>
      <c r="G93" s="14" t="s">
        <v>57</v>
      </c>
      <c r="H93" s="26">
        <v>106068.76</v>
      </c>
      <c r="I93" s="31">
        <v>5000</v>
      </c>
      <c r="J93" s="25" t="s">
        <v>549</v>
      </c>
      <c r="K93" s="26">
        <v>10000</v>
      </c>
      <c r="L93" s="25" t="s">
        <v>550</v>
      </c>
      <c r="M93" s="14" t="s">
        <v>482</v>
      </c>
      <c r="N93" s="14" t="s">
        <v>463</v>
      </c>
    </row>
    <row r="94" spans="1:14" ht="168" customHeight="1">
      <c r="A94" s="13">
        <v>18</v>
      </c>
      <c r="B94" s="14" t="s">
        <v>551</v>
      </c>
      <c r="C94" s="14" t="s">
        <v>552</v>
      </c>
      <c r="D94" s="15" t="s">
        <v>407</v>
      </c>
      <c r="E94" s="25" t="s">
        <v>553</v>
      </c>
      <c r="F94" s="14" t="s">
        <v>554</v>
      </c>
      <c r="G94" s="14" t="s">
        <v>466</v>
      </c>
      <c r="H94" s="26">
        <v>290925</v>
      </c>
      <c r="I94" s="31">
        <v>269360</v>
      </c>
      <c r="J94" s="25" t="s">
        <v>555</v>
      </c>
      <c r="K94" s="26">
        <v>10000</v>
      </c>
      <c r="L94" s="25" t="s">
        <v>556</v>
      </c>
      <c r="M94" s="14" t="s">
        <v>557</v>
      </c>
      <c r="N94" s="14" t="s">
        <v>463</v>
      </c>
    </row>
    <row r="95" spans="1:14" ht="168" customHeight="1">
      <c r="A95" s="13">
        <v>19</v>
      </c>
      <c r="B95" s="14" t="s">
        <v>558</v>
      </c>
      <c r="C95" s="14" t="s">
        <v>559</v>
      </c>
      <c r="D95" s="15" t="s">
        <v>162</v>
      </c>
      <c r="E95" s="25" t="s">
        <v>560</v>
      </c>
      <c r="F95" s="14" t="s">
        <v>561</v>
      </c>
      <c r="G95" s="14" t="s">
        <v>57</v>
      </c>
      <c r="H95" s="26">
        <v>152332</v>
      </c>
      <c r="I95" s="31">
        <v>125400</v>
      </c>
      <c r="J95" s="25" t="s">
        <v>562</v>
      </c>
      <c r="K95" s="26">
        <v>15000</v>
      </c>
      <c r="L95" s="25" t="s">
        <v>563</v>
      </c>
      <c r="M95" s="14" t="s">
        <v>557</v>
      </c>
      <c r="N95" s="14" t="s">
        <v>463</v>
      </c>
    </row>
    <row r="96" spans="1:14" ht="168" customHeight="1">
      <c r="A96" s="13">
        <v>20</v>
      </c>
      <c r="B96" s="14" t="s">
        <v>564</v>
      </c>
      <c r="C96" s="14" t="s">
        <v>565</v>
      </c>
      <c r="D96" s="15" t="s">
        <v>162</v>
      </c>
      <c r="E96" s="25" t="s">
        <v>566</v>
      </c>
      <c r="F96" s="14" t="s">
        <v>56</v>
      </c>
      <c r="G96" s="14" t="s">
        <v>57</v>
      </c>
      <c r="H96" s="26">
        <v>21000</v>
      </c>
      <c r="I96" s="31">
        <v>19900</v>
      </c>
      <c r="J96" s="25" t="s">
        <v>567</v>
      </c>
      <c r="K96" s="26">
        <v>14000</v>
      </c>
      <c r="L96" s="25" t="s">
        <v>568</v>
      </c>
      <c r="M96" s="14" t="s">
        <v>569</v>
      </c>
      <c r="N96" s="14" t="s">
        <v>463</v>
      </c>
    </row>
    <row r="97" spans="1:14" ht="168" customHeight="1">
      <c r="A97" s="13">
        <v>21</v>
      </c>
      <c r="B97" s="14" t="s">
        <v>570</v>
      </c>
      <c r="C97" s="14" t="s">
        <v>571</v>
      </c>
      <c r="D97" s="15" t="s">
        <v>162</v>
      </c>
      <c r="E97" s="25" t="s">
        <v>572</v>
      </c>
      <c r="F97" s="14" t="s">
        <v>479</v>
      </c>
      <c r="G97" s="14" t="s">
        <v>57</v>
      </c>
      <c r="H97" s="26">
        <v>48100</v>
      </c>
      <c r="I97" s="31">
        <v>5000</v>
      </c>
      <c r="J97" s="25" t="s">
        <v>567</v>
      </c>
      <c r="K97" s="26">
        <v>10000</v>
      </c>
      <c r="L97" s="25" t="s">
        <v>573</v>
      </c>
      <c r="M97" s="14" t="s">
        <v>574</v>
      </c>
      <c r="N97" s="14" t="s">
        <v>463</v>
      </c>
    </row>
    <row r="98" spans="1:14" ht="168" customHeight="1">
      <c r="A98" s="13">
        <v>22</v>
      </c>
      <c r="B98" s="14" t="s">
        <v>575</v>
      </c>
      <c r="C98" s="14" t="s">
        <v>576</v>
      </c>
      <c r="D98" s="15" t="s">
        <v>162</v>
      </c>
      <c r="E98" s="25" t="s">
        <v>577</v>
      </c>
      <c r="F98" s="14" t="s">
        <v>479</v>
      </c>
      <c r="G98" s="14" t="s">
        <v>57</v>
      </c>
      <c r="H98" s="26">
        <v>124200</v>
      </c>
      <c r="I98" s="31">
        <v>20500</v>
      </c>
      <c r="J98" s="25" t="s">
        <v>578</v>
      </c>
      <c r="K98" s="26">
        <v>20000</v>
      </c>
      <c r="L98" s="25" t="s">
        <v>579</v>
      </c>
      <c r="M98" s="14" t="s">
        <v>493</v>
      </c>
      <c r="N98" s="14" t="s">
        <v>463</v>
      </c>
    </row>
    <row r="99" spans="1:14" ht="168" customHeight="1">
      <c r="A99" s="13">
        <v>23</v>
      </c>
      <c r="B99" s="14" t="s">
        <v>580</v>
      </c>
      <c r="C99" s="14" t="s">
        <v>581</v>
      </c>
      <c r="D99" s="15" t="s">
        <v>162</v>
      </c>
      <c r="E99" s="25" t="s">
        <v>582</v>
      </c>
      <c r="F99" s="14" t="s">
        <v>479</v>
      </c>
      <c r="G99" s="14" t="s">
        <v>57</v>
      </c>
      <c r="H99" s="26">
        <v>115550</v>
      </c>
      <c r="I99" s="31">
        <v>40000</v>
      </c>
      <c r="J99" s="25" t="s">
        <v>583</v>
      </c>
      <c r="K99" s="26">
        <v>25000</v>
      </c>
      <c r="L99" s="25" t="s">
        <v>584</v>
      </c>
      <c r="M99" s="14" t="s">
        <v>574</v>
      </c>
      <c r="N99" s="14" t="s">
        <v>463</v>
      </c>
    </row>
    <row r="100" spans="1:14" ht="168" customHeight="1">
      <c r="A100" s="13">
        <v>24</v>
      </c>
      <c r="B100" s="14" t="s">
        <v>585</v>
      </c>
      <c r="C100" s="14" t="s">
        <v>586</v>
      </c>
      <c r="D100" s="15" t="s">
        <v>162</v>
      </c>
      <c r="E100" s="25" t="s">
        <v>587</v>
      </c>
      <c r="F100" s="14" t="s">
        <v>479</v>
      </c>
      <c r="G100" s="14" t="s">
        <v>57</v>
      </c>
      <c r="H100" s="26">
        <v>85000</v>
      </c>
      <c r="I100" s="31">
        <v>21000</v>
      </c>
      <c r="J100" s="25" t="s">
        <v>588</v>
      </c>
      <c r="K100" s="26">
        <v>20000</v>
      </c>
      <c r="L100" s="25" t="s">
        <v>589</v>
      </c>
      <c r="M100" s="14" t="s">
        <v>574</v>
      </c>
      <c r="N100" s="14" t="s">
        <v>463</v>
      </c>
    </row>
    <row r="101" spans="1:14" ht="172.5" customHeight="1">
      <c r="A101" s="13">
        <v>25</v>
      </c>
      <c r="B101" s="14" t="s">
        <v>590</v>
      </c>
      <c r="C101" s="14" t="s">
        <v>591</v>
      </c>
      <c r="D101" s="15" t="s">
        <v>162</v>
      </c>
      <c r="E101" s="25" t="s">
        <v>592</v>
      </c>
      <c r="F101" s="14" t="s">
        <v>56</v>
      </c>
      <c r="G101" s="14" t="s">
        <v>57</v>
      </c>
      <c r="H101" s="26">
        <v>69597</v>
      </c>
      <c r="I101" s="31">
        <v>15000</v>
      </c>
      <c r="J101" s="25" t="s">
        <v>593</v>
      </c>
      <c r="K101" s="26">
        <v>10000</v>
      </c>
      <c r="L101" s="25" t="s">
        <v>594</v>
      </c>
      <c r="M101" s="14" t="s">
        <v>482</v>
      </c>
      <c r="N101" s="14" t="s">
        <v>463</v>
      </c>
    </row>
    <row r="102" spans="1:14" ht="172.5" customHeight="1">
      <c r="A102" s="13">
        <v>26</v>
      </c>
      <c r="B102" s="14" t="s">
        <v>595</v>
      </c>
      <c r="C102" s="14" t="s">
        <v>596</v>
      </c>
      <c r="D102" s="15" t="s">
        <v>162</v>
      </c>
      <c r="E102" s="25" t="s">
        <v>597</v>
      </c>
      <c r="F102" s="14" t="s">
        <v>486</v>
      </c>
      <c r="G102" s="14" t="s">
        <v>523</v>
      </c>
      <c r="H102" s="26">
        <v>231900</v>
      </c>
      <c r="I102" s="31">
        <v>80800</v>
      </c>
      <c r="J102" s="25" t="s">
        <v>598</v>
      </c>
      <c r="K102" s="26">
        <v>20000</v>
      </c>
      <c r="L102" s="25" t="s">
        <v>573</v>
      </c>
      <c r="M102" s="14" t="s">
        <v>493</v>
      </c>
      <c r="N102" s="14" t="s">
        <v>463</v>
      </c>
    </row>
    <row r="103" spans="1:14" ht="172.5" customHeight="1">
      <c r="A103" s="13">
        <v>27</v>
      </c>
      <c r="B103" s="14" t="s">
        <v>599</v>
      </c>
      <c r="C103" s="14" t="s">
        <v>600</v>
      </c>
      <c r="D103" s="15" t="s">
        <v>162</v>
      </c>
      <c r="E103" s="25" t="s">
        <v>601</v>
      </c>
      <c r="F103" s="14" t="s">
        <v>24</v>
      </c>
      <c r="G103" s="14" t="s">
        <v>466</v>
      </c>
      <c r="H103" s="26">
        <v>226000</v>
      </c>
      <c r="I103" s="31">
        <v>180800</v>
      </c>
      <c r="J103" s="25" t="s">
        <v>602</v>
      </c>
      <c r="K103" s="26">
        <v>16000</v>
      </c>
      <c r="L103" s="25" t="s">
        <v>603</v>
      </c>
      <c r="M103" s="14" t="s">
        <v>604</v>
      </c>
      <c r="N103" s="14" t="s">
        <v>463</v>
      </c>
    </row>
    <row r="104" spans="1:14" ht="172.5" customHeight="1">
      <c r="A104" s="13">
        <v>28</v>
      </c>
      <c r="B104" s="14" t="s">
        <v>605</v>
      </c>
      <c r="C104" s="14" t="s">
        <v>606</v>
      </c>
      <c r="D104" s="15" t="s">
        <v>162</v>
      </c>
      <c r="E104" s="25" t="s">
        <v>607</v>
      </c>
      <c r="F104" s="14" t="s">
        <v>486</v>
      </c>
      <c r="G104" s="14" t="s">
        <v>57</v>
      </c>
      <c r="H104" s="26">
        <v>37550.74</v>
      </c>
      <c r="I104" s="31">
        <v>3210</v>
      </c>
      <c r="J104" s="25" t="s">
        <v>608</v>
      </c>
      <c r="K104" s="26">
        <v>2000</v>
      </c>
      <c r="L104" s="25" t="s">
        <v>609</v>
      </c>
      <c r="M104" s="14" t="s">
        <v>610</v>
      </c>
      <c r="N104" s="14" t="s">
        <v>463</v>
      </c>
    </row>
    <row r="105" spans="1:14" ht="105.75" customHeight="1">
      <c r="A105" s="13">
        <v>29</v>
      </c>
      <c r="B105" s="14" t="s">
        <v>611</v>
      </c>
      <c r="C105" s="14" t="s">
        <v>612</v>
      </c>
      <c r="D105" s="15" t="s">
        <v>162</v>
      </c>
      <c r="E105" s="25" t="s">
        <v>613</v>
      </c>
      <c r="F105" s="14" t="s">
        <v>56</v>
      </c>
      <c r="G105" s="14" t="s">
        <v>57</v>
      </c>
      <c r="H105" s="26">
        <v>18889</v>
      </c>
      <c r="I105" s="31">
        <v>13349</v>
      </c>
      <c r="J105" s="25" t="s">
        <v>614</v>
      </c>
      <c r="K105" s="26">
        <v>5000</v>
      </c>
      <c r="L105" s="25" t="s">
        <v>615</v>
      </c>
      <c r="M105" s="14" t="s">
        <v>616</v>
      </c>
      <c r="N105" s="14" t="s">
        <v>463</v>
      </c>
    </row>
    <row r="106" spans="1:14" ht="216">
      <c r="A106" s="13">
        <v>30</v>
      </c>
      <c r="B106" s="14" t="s">
        <v>617</v>
      </c>
      <c r="C106" s="14" t="s">
        <v>618</v>
      </c>
      <c r="D106" s="15" t="s">
        <v>162</v>
      </c>
      <c r="E106" s="25" t="s">
        <v>619</v>
      </c>
      <c r="F106" s="14" t="s">
        <v>40</v>
      </c>
      <c r="G106" s="14" t="s">
        <v>466</v>
      </c>
      <c r="H106" s="26">
        <v>31475.61</v>
      </c>
      <c r="I106" s="31">
        <v>17449</v>
      </c>
      <c r="J106" s="25" t="s">
        <v>620</v>
      </c>
      <c r="K106" s="26">
        <v>12000</v>
      </c>
      <c r="L106" s="25" t="s">
        <v>621</v>
      </c>
      <c r="M106" s="14" t="s">
        <v>622</v>
      </c>
      <c r="N106" s="14" t="s">
        <v>463</v>
      </c>
    </row>
    <row r="107" spans="1:14" ht="243">
      <c r="A107" s="13">
        <v>31</v>
      </c>
      <c r="B107" s="14" t="s">
        <v>623</v>
      </c>
      <c r="C107" s="14" t="s">
        <v>624</v>
      </c>
      <c r="D107" s="15" t="s">
        <v>625</v>
      </c>
      <c r="E107" s="25" t="s">
        <v>626</v>
      </c>
      <c r="F107" s="14" t="s">
        <v>479</v>
      </c>
      <c r="G107" s="14" t="s">
        <v>57</v>
      </c>
      <c r="H107" s="26">
        <v>33609.96</v>
      </c>
      <c r="I107" s="31">
        <v>17098</v>
      </c>
      <c r="J107" s="25" t="s">
        <v>627</v>
      </c>
      <c r="K107" s="26">
        <v>5000</v>
      </c>
      <c r="L107" s="25" t="s">
        <v>628</v>
      </c>
      <c r="M107" s="14" t="s">
        <v>629</v>
      </c>
      <c r="N107" s="14" t="s">
        <v>463</v>
      </c>
    </row>
    <row r="108" spans="1:14" ht="67.5">
      <c r="A108" s="13">
        <v>32</v>
      </c>
      <c r="B108" s="14" t="s">
        <v>630</v>
      </c>
      <c r="C108" s="14" t="s">
        <v>631</v>
      </c>
      <c r="D108" s="15" t="s">
        <v>47</v>
      </c>
      <c r="E108" s="25" t="s">
        <v>632</v>
      </c>
      <c r="F108" s="14" t="s">
        <v>479</v>
      </c>
      <c r="G108" s="14" t="s">
        <v>57</v>
      </c>
      <c r="H108" s="26">
        <v>337600</v>
      </c>
      <c r="I108" s="31">
        <v>35000</v>
      </c>
      <c r="J108" s="25" t="s">
        <v>633</v>
      </c>
      <c r="K108" s="26">
        <v>30000</v>
      </c>
      <c r="L108" s="25" t="s">
        <v>634</v>
      </c>
      <c r="M108" s="14" t="s">
        <v>493</v>
      </c>
      <c r="N108" s="14" t="s">
        <v>463</v>
      </c>
    </row>
    <row r="109" spans="1:14" ht="81">
      <c r="A109" s="13">
        <v>33</v>
      </c>
      <c r="B109" s="14" t="s">
        <v>635</v>
      </c>
      <c r="C109" s="14" t="s">
        <v>636</v>
      </c>
      <c r="D109" s="15" t="s">
        <v>400</v>
      </c>
      <c r="E109" s="25" t="s">
        <v>637</v>
      </c>
      <c r="F109" s="14" t="s">
        <v>56</v>
      </c>
      <c r="G109" s="14" t="s">
        <v>57</v>
      </c>
      <c r="H109" s="26">
        <v>41034</v>
      </c>
      <c r="I109" s="31">
        <v>10000</v>
      </c>
      <c r="J109" s="25" t="s">
        <v>638</v>
      </c>
      <c r="K109" s="26">
        <v>20000</v>
      </c>
      <c r="L109" s="25" t="s">
        <v>639</v>
      </c>
      <c r="M109" s="14" t="s">
        <v>640</v>
      </c>
      <c r="N109" s="14" t="s">
        <v>463</v>
      </c>
    </row>
    <row r="110" spans="1:14" ht="84.75" customHeight="1">
      <c r="A110" s="13">
        <v>34</v>
      </c>
      <c r="B110" s="14" t="s">
        <v>641</v>
      </c>
      <c r="C110" s="14" t="s">
        <v>642</v>
      </c>
      <c r="D110" s="15" t="s">
        <v>643</v>
      </c>
      <c r="E110" s="25" t="s">
        <v>644</v>
      </c>
      <c r="F110" s="14" t="s">
        <v>486</v>
      </c>
      <c r="G110" s="14" t="s">
        <v>57</v>
      </c>
      <c r="H110" s="26">
        <v>102591.55</v>
      </c>
      <c r="I110" s="31">
        <v>4000</v>
      </c>
      <c r="J110" s="25" t="s">
        <v>645</v>
      </c>
      <c r="K110" s="26">
        <v>7000</v>
      </c>
      <c r="L110" s="25" t="s">
        <v>646</v>
      </c>
      <c r="M110" s="14" t="s">
        <v>647</v>
      </c>
      <c r="N110" s="14" t="s">
        <v>463</v>
      </c>
    </row>
    <row r="111" spans="1:14" ht="108">
      <c r="A111" s="13">
        <v>35</v>
      </c>
      <c r="B111" s="14" t="s">
        <v>648</v>
      </c>
      <c r="C111" s="14" t="s">
        <v>649</v>
      </c>
      <c r="D111" s="15" t="s">
        <v>650</v>
      </c>
      <c r="E111" s="25" t="s">
        <v>651</v>
      </c>
      <c r="F111" s="14" t="s">
        <v>486</v>
      </c>
      <c r="G111" s="14" t="s">
        <v>466</v>
      </c>
      <c r="H111" s="26">
        <v>110164</v>
      </c>
      <c r="I111" s="31">
        <v>34551</v>
      </c>
      <c r="J111" s="25" t="s">
        <v>652</v>
      </c>
      <c r="K111" s="26">
        <v>30000</v>
      </c>
      <c r="L111" s="25" t="s">
        <v>653</v>
      </c>
      <c r="M111" s="14" t="s">
        <v>622</v>
      </c>
      <c r="N111" s="14" t="s">
        <v>463</v>
      </c>
    </row>
    <row r="112" spans="1:14" ht="135">
      <c r="A112" s="13">
        <v>36</v>
      </c>
      <c r="B112" s="14" t="s">
        <v>654</v>
      </c>
      <c r="C112" s="14" t="s">
        <v>655</v>
      </c>
      <c r="D112" s="15" t="s">
        <v>331</v>
      </c>
      <c r="E112" s="25" t="s">
        <v>656</v>
      </c>
      <c r="F112" s="14" t="s">
        <v>657</v>
      </c>
      <c r="G112" s="14" t="s">
        <v>523</v>
      </c>
      <c r="H112" s="26">
        <v>140000</v>
      </c>
      <c r="I112" s="31">
        <v>5053</v>
      </c>
      <c r="J112" s="25" t="s">
        <v>658</v>
      </c>
      <c r="K112" s="26">
        <v>4000</v>
      </c>
      <c r="L112" s="25" t="s">
        <v>659</v>
      </c>
      <c r="M112" s="14" t="s">
        <v>660</v>
      </c>
      <c r="N112" s="14" t="s">
        <v>463</v>
      </c>
    </row>
    <row r="113" spans="1:14" ht="54">
      <c r="A113" s="13">
        <v>37</v>
      </c>
      <c r="B113" s="14" t="s">
        <v>661</v>
      </c>
      <c r="C113" s="14" t="s">
        <v>662</v>
      </c>
      <c r="D113" s="15" t="s">
        <v>450</v>
      </c>
      <c r="E113" s="25" t="s">
        <v>663</v>
      </c>
      <c r="F113" s="14" t="s">
        <v>486</v>
      </c>
      <c r="G113" s="14" t="s">
        <v>523</v>
      </c>
      <c r="H113" s="26">
        <v>223841</v>
      </c>
      <c r="I113" s="31">
        <v>49970</v>
      </c>
      <c r="J113" s="25" t="s">
        <v>664</v>
      </c>
      <c r="K113" s="26">
        <v>30000</v>
      </c>
      <c r="L113" s="25" t="s">
        <v>665</v>
      </c>
      <c r="M113" s="14" t="s">
        <v>666</v>
      </c>
      <c r="N113" s="14" t="s">
        <v>463</v>
      </c>
    </row>
    <row r="114" spans="1:14" ht="40.5">
      <c r="A114" s="13">
        <v>38</v>
      </c>
      <c r="B114" s="14" t="s">
        <v>667</v>
      </c>
      <c r="C114" s="14" t="s">
        <v>668</v>
      </c>
      <c r="D114" s="15" t="s">
        <v>170</v>
      </c>
      <c r="E114" s="25" t="s">
        <v>669</v>
      </c>
      <c r="F114" s="14" t="s">
        <v>40</v>
      </c>
      <c r="G114" s="14" t="s">
        <v>57</v>
      </c>
      <c r="H114" s="26">
        <v>75553</v>
      </c>
      <c r="I114" s="31">
        <v>15000</v>
      </c>
      <c r="J114" s="25" t="s">
        <v>670</v>
      </c>
      <c r="K114" s="26">
        <v>20000</v>
      </c>
      <c r="L114" s="25" t="s">
        <v>671</v>
      </c>
      <c r="M114" s="14" t="s">
        <v>482</v>
      </c>
      <c r="N114" s="14" t="s">
        <v>463</v>
      </c>
    </row>
    <row r="115" spans="1:14" ht="81">
      <c r="A115" s="13">
        <v>39</v>
      </c>
      <c r="B115" s="14" t="s">
        <v>672</v>
      </c>
      <c r="C115" s="14" t="s">
        <v>673</v>
      </c>
      <c r="D115" s="15" t="s">
        <v>38</v>
      </c>
      <c r="E115" s="25" t="s">
        <v>674</v>
      </c>
      <c r="F115" s="14" t="s">
        <v>675</v>
      </c>
      <c r="G115" s="14" t="s">
        <v>57</v>
      </c>
      <c r="H115" s="26">
        <v>23281</v>
      </c>
      <c r="I115" s="31">
        <v>19400</v>
      </c>
      <c r="J115" s="25" t="s">
        <v>676</v>
      </c>
      <c r="K115" s="26">
        <v>1700</v>
      </c>
      <c r="L115" s="25" t="s">
        <v>677</v>
      </c>
      <c r="M115" s="14" t="s">
        <v>678</v>
      </c>
      <c r="N115" s="14" t="s">
        <v>463</v>
      </c>
    </row>
    <row r="116" spans="1:14" ht="67.5">
      <c r="A116" s="13">
        <v>40</v>
      </c>
      <c r="B116" s="14" t="s">
        <v>679</v>
      </c>
      <c r="C116" s="14" t="s">
        <v>680</v>
      </c>
      <c r="D116" s="15" t="s">
        <v>420</v>
      </c>
      <c r="E116" s="25" t="s">
        <v>681</v>
      </c>
      <c r="F116" s="14" t="s">
        <v>675</v>
      </c>
      <c r="G116" s="14" t="s">
        <v>57</v>
      </c>
      <c r="H116" s="26">
        <v>66114</v>
      </c>
      <c r="I116" s="31">
        <v>50095</v>
      </c>
      <c r="J116" s="25" t="s">
        <v>682</v>
      </c>
      <c r="K116" s="26">
        <v>8000</v>
      </c>
      <c r="L116" s="25" t="s">
        <v>683</v>
      </c>
      <c r="M116" s="14" t="s">
        <v>482</v>
      </c>
      <c r="N116" s="14" t="s">
        <v>463</v>
      </c>
    </row>
    <row r="117" spans="1:14" ht="177.75" customHeight="1">
      <c r="A117" s="13">
        <v>41</v>
      </c>
      <c r="B117" s="14" t="s">
        <v>684</v>
      </c>
      <c r="C117" s="14" t="s">
        <v>685</v>
      </c>
      <c r="D117" s="15" t="s">
        <v>148</v>
      </c>
      <c r="E117" s="25" t="s">
        <v>686</v>
      </c>
      <c r="F117" s="14" t="s">
        <v>479</v>
      </c>
      <c r="G117" s="14" t="s">
        <v>57</v>
      </c>
      <c r="H117" s="26">
        <v>51130</v>
      </c>
      <c r="I117" s="31">
        <v>25502</v>
      </c>
      <c r="J117" s="25" t="s">
        <v>687</v>
      </c>
      <c r="K117" s="26">
        <v>30000</v>
      </c>
      <c r="L117" s="25" t="s">
        <v>688</v>
      </c>
      <c r="M117" s="14" t="s">
        <v>689</v>
      </c>
      <c r="N117" s="14" t="s">
        <v>463</v>
      </c>
    </row>
    <row r="118" spans="1:14" ht="40.5">
      <c r="A118" s="13">
        <v>42</v>
      </c>
      <c r="B118" s="14" t="s">
        <v>690</v>
      </c>
      <c r="C118" s="14" t="s">
        <v>691</v>
      </c>
      <c r="D118" s="15" t="s">
        <v>148</v>
      </c>
      <c r="E118" s="25" t="s">
        <v>692</v>
      </c>
      <c r="F118" s="14" t="s">
        <v>33</v>
      </c>
      <c r="G118" s="14" t="s">
        <v>57</v>
      </c>
      <c r="H118" s="26">
        <v>40000</v>
      </c>
      <c r="I118" s="31">
        <v>11320</v>
      </c>
      <c r="J118" s="25" t="s">
        <v>693</v>
      </c>
      <c r="K118" s="26">
        <v>10000</v>
      </c>
      <c r="L118" s="25" t="s">
        <v>694</v>
      </c>
      <c r="M118" s="14" t="s">
        <v>695</v>
      </c>
      <c r="N118" s="14" t="s">
        <v>463</v>
      </c>
    </row>
    <row r="119" spans="1:14" ht="175.5">
      <c r="A119" s="13">
        <v>43</v>
      </c>
      <c r="B119" s="14" t="s">
        <v>696</v>
      </c>
      <c r="C119" s="14" t="s">
        <v>697</v>
      </c>
      <c r="D119" s="15" t="s">
        <v>148</v>
      </c>
      <c r="E119" s="25" t="s">
        <v>698</v>
      </c>
      <c r="F119" s="14" t="s">
        <v>24</v>
      </c>
      <c r="G119" s="14" t="s">
        <v>57</v>
      </c>
      <c r="H119" s="26">
        <v>100000</v>
      </c>
      <c r="I119" s="31">
        <v>65630</v>
      </c>
      <c r="J119" s="25" t="s">
        <v>699</v>
      </c>
      <c r="K119" s="26">
        <v>10000</v>
      </c>
      <c r="L119" s="25" t="s">
        <v>700</v>
      </c>
      <c r="M119" s="14" t="s">
        <v>701</v>
      </c>
      <c r="N119" s="14" t="s">
        <v>463</v>
      </c>
    </row>
    <row r="120" spans="1:14" ht="94.5">
      <c r="A120" s="13">
        <v>44</v>
      </c>
      <c r="B120" s="14" t="s">
        <v>702</v>
      </c>
      <c r="C120" s="14" t="s">
        <v>703</v>
      </c>
      <c r="D120" s="15" t="s">
        <v>148</v>
      </c>
      <c r="E120" s="25" t="s">
        <v>704</v>
      </c>
      <c r="F120" s="14" t="s">
        <v>33</v>
      </c>
      <c r="G120" s="14" t="s">
        <v>57</v>
      </c>
      <c r="H120" s="26">
        <v>114791</v>
      </c>
      <c r="I120" s="31">
        <v>7000</v>
      </c>
      <c r="J120" s="25" t="s">
        <v>705</v>
      </c>
      <c r="K120" s="26">
        <v>15000</v>
      </c>
      <c r="L120" s="25" t="s">
        <v>706</v>
      </c>
      <c r="M120" s="14" t="s">
        <v>707</v>
      </c>
      <c r="N120" s="14" t="s">
        <v>463</v>
      </c>
    </row>
    <row r="121" spans="1:14" ht="96.75" customHeight="1">
      <c r="A121" s="13">
        <v>45</v>
      </c>
      <c r="B121" s="14" t="s">
        <v>708</v>
      </c>
      <c r="C121" s="14" t="s">
        <v>709</v>
      </c>
      <c r="D121" s="15" t="s">
        <v>148</v>
      </c>
      <c r="E121" s="25" t="s">
        <v>710</v>
      </c>
      <c r="F121" s="14" t="s">
        <v>675</v>
      </c>
      <c r="G121" s="14" t="s">
        <v>57</v>
      </c>
      <c r="H121" s="26">
        <v>64843</v>
      </c>
      <c r="I121" s="31">
        <v>48190</v>
      </c>
      <c r="J121" s="25" t="s">
        <v>711</v>
      </c>
      <c r="K121" s="26">
        <v>1000</v>
      </c>
      <c r="L121" s="25" t="s">
        <v>712</v>
      </c>
      <c r="M121" s="14" t="s">
        <v>713</v>
      </c>
      <c r="N121" s="14" t="s">
        <v>463</v>
      </c>
    </row>
    <row r="122" spans="1:14" ht="96.75" customHeight="1">
      <c r="A122" s="13">
        <v>46</v>
      </c>
      <c r="B122" s="14" t="s">
        <v>714</v>
      </c>
      <c r="C122" s="14" t="s">
        <v>715</v>
      </c>
      <c r="D122" s="15" t="s">
        <v>148</v>
      </c>
      <c r="E122" s="25" t="s">
        <v>716</v>
      </c>
      <c r="F122" s="14" t="s">
        <v>56</v>
      </c>
      <c r="G122" s="14" t="s">
        <v>57</v>
      </c>
      <c r="H122" s="26">
        <v>23600</v>
      </c>
      <c r="I122" s="31">
        <v>5000</v>
      </c>
      <c r="J122" s="25" t="s">
        <v>717</v>
      </c>
      <c r="K122" s="26">
        <v>6000</v>
      </c>
      <c r="L122" s="25" t="s">
        <v>718</v>
      </c>
      <c r="M122" s="14" t="s">
        <v>719</v>
      </c>
      <c r="N122" s="14" t="s">
        <v>463</v>
      </c>
    </row>
    <row r="123" spans="1:14" ht="96.75" customHeight="1">
      <c r="A123" s="13">
        <v>47</v>
      </c>
      <c r="B123" s="14" t="s">
        <v>720</v>
      </c>
      <c r="C123" s="14" t="s">
        <v>721</v>
      </c>
      <c r="D123" s="15" t="s">
        <v>148</v>
      </c>
      <c r="E123" s="25" t="s">
        <v>722</v>
      </c>
      <c r="F123" s="14" t="s">
        <v>486</v>
      </c>
      <c r="G123" s="14" t="s">
        <v>57</v>
      </c>
      <c r="H123" s="26">
        <v>57000</v>
      </c>
      <c r="I123" s="31">
        <v>19509</v>
      </c>
      <c r="J123" s="25" t="s">
        <v>723</v>
      </c>
      <c r="K123" s="26">
        <v>15000</v>
      </c>
      <c r="L123" s="25" t="s">
        <v>724</v>
      </c>
      <c r="M123" s="14" t="s">
        <v>725</v>
      </c>
      <c r="N123" s="14" t="s">
        <v>463</v>
      </c>
    </row>
    <row r="124" spans="1:14" ht="96.75" customHeight="1">
      <c r="A124" s="13">
        <v>48</v>
      </c>
      <c r="B124" s="14" t="s">
        <v>726</v>
      </c>
      <c r="C124" s="14" t="s">
        <v>727</v>
      </c>
      <c r="D124" s="15" t="s">
        <v>217</v>
      </c>
      <c r="E124" s="25" t="s">
        <v>728</v>
      </c>
      <c r="F124" s="14" t="s">
        <v>382</v>
      </c>
      <c r="G124" s="14" t="s">
        <v>57</v>
      </c>
      <c r="H124" s="26">
        <v>32000</v>
      </c>
      <c r="I124" s="31">
        <v>12000</v>
      </c>
      <c r="J124" s="25" t="s">
        <v>729</v>
      </c>
      <c r="K124" s="26">
        <v>2000</v>
      </c>
      <c r="L124" s="25" t="s">
        <v>730</v>
      </c>
      <c r="M124" s="14" t="s">
        <v>731</v>
      </c>
      <c r="N124" s="14" t="s">
        <v>463</v>
      </c>
    </row>
    <row r="125" spans="1:14" ht="96.75" customHeight="1">
      <c r="A125" s="13">
        <v>49</v>
      </c>
      <c r="B125" s="14" t="s">
        <v>732</v>
      </c>
      <c r="C125" s="14" t="s">
        <v>733</v>
      </c>
      <c r="D125" s="15" t="s">
        <v>217</v>
      </c>
      <c r="E125" s="25" t="s">
        <v>734</v>
      </c>
      <c r="F125" s="14" t="s">
        <v>84</v>
      </c>
      <c r="G125" s="14" t="s">
        <v>57</v>
      </c>
      <c r="H125" s="26">
        <v>50000</v>
      </c>
      <c r="I125" s="31">
        <v>5300</v>
      </c>
      <c r="J125" s="25" t="s">
        <v>735</v>
      </c>
      <c r="K125" s="26">
        <v>3000</v>
      </c>
      <c r="L125" s="25" t="s">
        <v>736</v>
      </c>
      <c r="M125" s="14" t="s">
        <v>737</v>
      </c>
      <c r="N125" s="14" t="s">
        <v>463</v>
      </c>
    </row>
    <row r="126" spans="1:14" ht="96.75" customHeight="1">
      <c r="A126" s="13">
        <v>50</v>
      </c>
      <c r="B126" s="14" t="s">
        <v>738</v>
      </c>
      <c r="C126" s="14" t="s">
        <v>739</v>
      </c>
      <c r="D126" s="15" t="s">
        <v>217</v>
      </c>
      <c r="E126" s="25" t="s">
        <v>740</v>
      </c>
      <c r="F126" s="14" t="s">
        <v>40</v>
      </c>
      <c r="G126" s="14" t="s">
        <v>466</v>
      </c>
      <c r="H126" s="26">
        <v>11000</v>
      </c>
      <c r="I126" s="31">
        <v>6500</v>
      </c>
      <c r="J126" s="25" t="s">
        <v>741</v>
      </c>
      <c r="K126" s="26">
        <v>1000</v>
      </c>
      <c r="L126" s="25" t="s">
        <v>742</v>
      </c>
      <c r="M126" s="14" t="s">
        <v>743</v>
      </c>
      <c r="N126" s="14" t="s">
        <v>463</v>
      </c>
    </row>
    <row r="127" spans="1:14" ht="96.75" customHeight="1">
      <c r="A127" s="13">
        <v>51</v>
      </c>
      <c r="B127" s="14" t="s">
        <v>744</v>
      </c>
      <c r="C127" s="14" t="s">
        <v>745</v>
      </c>
      <c r="D127" s="15" t="s">
        <v>217</v>
      </c>
      <c r="E127" s="25" t="s">
        <v>746</v>
      </c>
      <c r="F127" s="14" t="s">
        <v>56</v>
      </c>
      <c r="G127" s="14" t="s">
        <v>57</v>
      </c>
      <c r="H127" s="26">
        <v>28595.94</v>
      </c>
      <c r="I127" s="31">
        <v>15000</v>
      </c>
      <c r="J127" s="25" t="s">
        <v>747</v>
      </c>
      <c r="K127" s="26">
        <v>5000</v>
      </c>
      <c r="L127" s="25" t="s">
        <v>748</v>
      </c>
      <c r="M127" s="14" t="s">
        <v>749</v>
      </c>
      <c r="N127" s="14" t="s">
        <v>463</v>
      </c>
    </row>
    <row r="128" spans="1:14" ht="190.5" customHeight="1">
      <c r="A128" s="13">
        <v>52</v>
      </c>
      <c r="B128" s="14" t="s">
        <v>750</v>
      </c>
      <c r="C128" s="14" t="s">
        <v>751</v>
      </c>
      <c r="D128" s="15" t="s">
        <v>191</v>
      </c>
      <c r="E128" s="25" t="s">
        <v>752</v>
      </c>
      <c r="F128" s="14" t="s">
        <v>56</v>
      </c>
      <c r="G128" s="14" t="s">
        <v>57</v>
      </c>
      <c r="H128" s="26">
        <v>13700</v>
      </c>
      <c r="I128" s="31">
        <v>4500</v>
      </c>
      <c r="J128" s="25" t="s">
        <v>753</v>
      </c>
      <c r="K128" s="26">
        <v>8000</v>
      </c>
      <c r="L128" s="25" t="s">
        <v>754</v>
      </c>
      <c r="M128" s="14" t="s">
        <v>755</v>
      </c>
      <c r="N128" s="14" t="s">
        <v>463</v>
      </c>
    </row>
    <row r="129" spans="1:14" ht="183" customHeight="1">
      <c r="A129" s="13">
        <v>53</v>
      </c>
      <c r="B129" s="14" t="s">
        <v>756</v>
      </c>
      <c r="C129" s="14" t="s">
        <v>757</v>
      </c>
      <c r="D129" s="15" t="s">
        <v>191</v>
      </c>
      <c r="E129" s="25" t="s">
        <v>758</v>
      </c>
      <c r="F129" s="14" t="s">
        <v>56</v>
      </c>
      <c r="G129" s="14" t="s">
        <v>57</v>
      </c>
      <c r="H129" s="26">
        <v>14000</v>
      </c>
      <c r="I129" s="31">
        <v>7500</v>
      </c>
      <c r="J129" s="25" t="s">
        <v>759</v>
      </c>
      <c r="K129" s="26">
        <v>6000</v>
      </c>
      <c r="L129" s="25" t="s">
        <v>760</v>
      </c>
      <c r="M129" s="14" t="s">
        <v>761</v>
      </c>
      <c r="N129" s="14" t="s">
        <v>463</v>
      </c>
    </row>
    <row r="130" spans="1:14" ht="183" customHeight="1">
      <c r="A130" s="13">
        <v>54</v>
      </c>
      <c r="B130" s="14" t="s">
        <v>762</v>
      </c>
      <c r="C130" s="14" t="s">
        <v>763</v>
      </c>
      <c r="D130" s="15" t="s">
        <v>764</v>
      </c>
      <c r="E130" s="25" t="s">
        <v>765</v>
      </c>
      <c r="F130" s="14" t="s">
        <v>766</v>
      </c>
      <c r="G130" s="14" t="s">
        <v>57</v>
      </c>
      <c r="H130" s="26">
        <v>34656</v>
      </c>
      <c r="I130" s="31">
        <v>13789.49</v>
      </c>
      <c r="J130" s="25" t="s">
        <v>767</v>
      </c>
      <c r="K130" s="26">
        <v>2500</v>
      </c>
      <c r="L130" s="25" t="s">
        <v>768</v>
      </c>
      <c r="M130" s="14" t="s">
        <v>769</v>
      </c>
      <c r="N130" s="14" t="s">
        <v>463</v>
      </c>
    </row>
    <row r="131" spans="1:14" ht="183" customHeight="1">
      <c r="A131" s="13">
        <v>55</v>
      </c>
      <c r="B131" s="14" t="s">
        <v>770</v>
      </c>
      <c r="C131" s="14" t="s">
        <v>771</v>
      </c>
      <c r="D131" s="15" t="s">
        <v>764</v>
      </c>
      <c r="E131" s="25" t="s">
        <v>772</v>
      </c>
      <c r="F131" s="14" t="s">
        <v>56</v>
      </c>
      <c r="G131" s="14" t="s">
        <v>57</v>
      </c>
      <c r="H131" s="26">
        <v>14980</v>
      </c>
      <c r="I131" s="31">
        <v>5100</v>
      </c>
      <c r="J131" s="25" t="s">
        <v>773</v>
      </c>
      <c r="K131" s="26">
        <v>6180</v>
      </c>
      <c r="L131" s="25" t="s">
        <v>774</v>
      </c>
      <c r="M131" s="14" t="s">
        <v>775</v>
      </c>
      <c r="N131" s="14" t="s">
        <v>463</v>
      </c>
    </row>
    <row r="132" spans="1:14" ht="14.25">
      <c r="A132" s="13"/>
      <c r="B132" s="32" t="s">
        <v>776</v>
      </c>
      <c r="C132" s="14"/>
      <c r="D132" s="15"/>
      <c r="E132" s="25"/>
      <c r="F132" s="14"/>
      <c r="G132" s="14"/>
      <c r="H132" s="26"/>
      <c r="I132" s="31"/>
      <c r="J132" s="25"/>
      <c r="K132" s="26"/>
      <c r="L132" s="25"/>
      <c r="M132" s="14"/>
      <c r="N132" s="14"/>
    </row>
    <row r="133" spans="1:14" ht="14.25">
      <c r="A133" s="10" t="s">
        <v>19</v>
      </c>
      <c r="B133" s="12">
        <f>COUNTIF(N134:N1143,"=桂林市人民政府")</f>
        <v>53</v>
      </c>
      <c r="C133" s="10"/>
      <c r="D133" s="11"/>
      <c r="E133" s="23"/>
      <c r="F133" s="21"/>
      <c r="G133" s="10"/>
      <c r="H133" s="24">
        <f>SUMIF(N134:N1143,"=桂林市人民政府",H134:H1143)</f>
        <v>11010506.79</v>
      </c>
      <c r="I133" s="22">
        <f>SUMIF(N134:N1143,"=桂林市人民政府",I134:I1143)</f>
        <v>5195421.62</v>
      </c>
      <c r="J133" s="29"/>
      <c r="K133" s="24">
        <f>SUMIF(N134:N1143,"=桂林市人民政府",K134:K1143)</f>
        <v>1350072.1</v>
      </c>
      <c r="L133" s="30"/>
      <c r="M133" s="10"/>
      <c r="N133" s="10"/>
    </row>
    <row r="134" spans="1:14" ht="225.75" customHeight="1">
      <c r="A134" s="13">
        <v>1</v>
      </c>
      <c r="B134" s="14" t="s">
        <v>777</v>
      </c>
      <c r="C134" s="14" t="s">
        <v>778</v>
      </c>
      <c r="D134" s="15" t="s">
        <v>779</v>
      </c>
      <c r="E134" s="25" t="s">
        <v>780</v>
      </c>
      <c r="F134" s="14" t="s">
        <v>56</v>
      </c>
      <c r="G134" s="14" t="s">
        <v>781</v>
      </c>
      <c r="H134" s="26">
        <v>276000</v>
      </c>
      <c r="I134" s="31">
        <v>51500</v>
      </c>
      <c r="J134" s="25" t="s">
        <v>782</v>
      </c>
      <c r="K134" s="26">
        <v>63000</v>
      </c>
      <c r="L134" s="25" t="s">
        <v>783</v>
      </c>
      <c r="M134" s="14" t="s">
        <v>784</v>
      </c>
      <c r="N134" s="14" t="s">
        <v>785</v>
      </c>
    </row>
    <row r="135" spans="1:14" ht="225.75" customHeight="1">
      <c r="A135" s="13">
        <v>2</v>
      </c>
      <c r="B135" s="14" t="s">
        <v>786</v>
      </c>
      <c r="C135" s="14" t="s">
        <v>787</v>
      </c>
      <c r="D135" s="15" t="s">
        <v>324</v>
      </c>
      <c r="E135" s="25" t="s">
        <v>788</v>
      </c>
      <c r="F135" s="14" t="s">
        <v>56</v>
      </c>
      <c r="G135" s="14" t="s">
        <v>781</v>
      </c>
      <c r="H135" s="26">
        <v>200000</v>
      </c>
      <c r="I135" s="31">
        <v>68800</v>
      </c>
      <c r="J135" s="25" t="s">
        <v>789</v>
      </c>
      <c r="K135" s="26">
        <v>1800</v>
      </c>
      <c r="L135" s="25" t="s">
        <v>790</v>
      </c>
      <c r="M135" s="14" t="s">
        <v>791</v>
      </c>
      <c r="N135" s="14" t="s">
        <v>785</v>
      </c>
    </row>
    <row r="136" spans="1:14" ht="349.5" customHeight="1">
      <c r="A136" s="13">
        <v>3</v>
      </c>
      <c r="B136" s="14" t="s">
        <v>792</v>
      </c>
      <c r="C136" s="14" t="s">
        <v>793</v>
      </c>
      <c r="D136" s="15" t="s">
        <v>162</v>
      </c>
      <c r="E136" s="25" t="s">
        <v>794</v>
      </c>
      <c r="F136" s="14" t="s">
        <v>795</v>
      </c>
      <c r="G136" s="14" t="s">
        <v>781</v>
      </c>
      <c r="H136" s="26">
        <v>160000</v>
      </c>
      <c r="I136" s="31">
        <v>102000</v>
      </c>
      <c r="J136" s="25" t="s">
        <v>796</v>
      </c>
      <c r="K136" s="26">
        <v>31500</v>
      </c>
      <c r="L136" s="25" t="s">
        <v>797</v>
      </c>
      <c r="M136" s="14" t="s">
        <v>798</v>
      </c>
      <c r="N136" s="14" t="s">
        <v>785</v>
      </c>
    </row>
    <row r="137" spans="1:14" ht="349.5" customHeight="1">
      <c r="A137" s="13">
        <v>4</v>
      </c>
      <c r="B137" s="14" t="s">
        <v>799</v>
      </c>
      <c r="C137" s="14" t="s">
        <v>800</v>
      </c>
      <c r="D137" s="15" t="s">
        <v>324</v>
      </c>
      <c r="E137" s="25" t="s">
        <v>801</v>
      </c>
      <c r="F137" s="14" t="s">
        <v>802</v>
      </c>
      <c r="G137" s="14" t="s">
        <v>781</v>
      </c>
      <c r="H137" s="26">
        <v>159730</v>
      </c>
      <c r="I137" s="31">
        <v>25000</v>
      </c>
      <c r="J137" s="25" t="s">
        <v>803</v>
      </c>
      <c r="K137" s="26">
        <v>1800</v>
      </c>
      <c r="L137" s="25" t="s">
        <v>804</v>
      </c>
      <c r="M137" s="14" t="s">
        <v>805</v>
      </c>
      <c r="N137" s="14" t="s">
        <v>785</v>
      </c>
    </row>
    <row r="138" spans="1:14" ht="69" customHeight="1">
      <c r="A138" s="13">
        <v>5</v>
      </c>
      <c r="B138" s="14" t="s">
        <v>806</v>
      </c>
      <c r="C138" s="14" t="s">
        <v>807</v>
      </c>
      <c r="D138" s="15" t="s">
        <v>177</v>
      </c>
      <c r="E138" s="25" t="s">
        <v>808</v>
      </c>
      <c r="F138" s="14" t="s">
        <v>40</v>
      </c>
      <c r="G138" s="14" t="s">
        <v>781</v>
      </c>
      <c r="H138" s="26">
        <v>49000</v>
      </c>
      <c r="I138" s="31">
        <v>44500</v>
      </c>
      <c r="J138" s="25" t="s">
        <v>809</v>
      </c>
      <c r="K138" s="26">
        <v>9000</v>
      </c>
      <c r="L138" s="25" t="s">
        <v>810</v>
      </c>
      <c r="M138" s="14" t="s">
        <v>811</v>
      </c>
      <c r="N138" s="14" t="s">
        <v>785</v>
      </c>
    </row>
    <row r="139" spans="1:14" ht="69" customHeight="1">
      <c r="A139" s="13">
        <v>6</v>
      </c>
      <c r="B139" s="14" t="s">
        <v>812</v>
      </c>
      <c r="C139" s="14" t="s">
        <v>813</v>
      </c>
      <c r="D139" s="15" t="s">
        <v>148</v>
      </c>
      <c r="E139" s="25" t="s">
        <v>814</v>
      </c>
      <c r="F139" s="14" t="s">
        <v>40</v>
      </c>
      <c r="G139" s="14" t="s">
        <v>781</v>
      </c>
      <c r="H139" s="26">
        <v>45865</v>
      </c>
      <c r="I139" s="31">
        <v>26150</v>
      </c>
      <c r="J139" s="25" t="s">
        <v>815</v>
      </c>
      <c r="K139" s="26">
        <v>7200</v>
      </c>
      <c r="L139" s="25" t="s">
        <v>816</v>
      </c>
      <c r="M139" s="14" t="s">
        <v>817</v>
      </c>
      <c r="N139" s="14" t="s">
        <v>785</v>
      </c>
    </row>
    <row r="140" spans="1:14" ht="273" customHeight="1">
      <c r="A140" s="13">
        <v>7</v>
      </c>
      <c r="B140" s="14" t="s">
        <v>818</v>
      </c>
      <c r="C140" s="14" t="s">
        <v>819</v>
      </c>
      <c r="D140" s="15" t="s">
        <v>191</v>
      </c>
      <c r="E140" s="25" t="s">
        <v>820</v>
      </c>
      <c r="F140" s="14" t="s">
        <v>40</v>
      </c>
      <c r="G140" s="14" t="s">
        <v>781</v>
      </c>
      <c r="H140" s="26">
        <v>306000</v>
      </c>
      <c r="I140" s="26">
        <v>115010</v>
      </c>
      <c r="J140" s="25" t="s">
        <v>821</v>
      </c>
      <c r="K140" s="26">
        <v>72000</v>
      </c>
      <c r="L140" s="25" t="s">
        <v>822</v>
      </c>
      <c r="M140" s="14" t="s">
        <v>823</v>
      </c>
      <c r="N140" s="14" t="s">
        <v>785</v>
      </c>
    </row>
    <row r="141" spans="1:14" ht="273" customHeight="1">
      <c r="A141" s="13">
        <v>8</v>
      </c>
      <c r="B141" s="14" t="s">
        <v>824</v>
      </c>
      <c r="C141" s="14" t="s">
        <v>825</v>
      </c>
      <c r="D141" s="15" t="s">
        <v>826</v>
      </c>
      <c r="E141" s="25" t="s">
        <v>827</v>
      </c>
      <c r="F141" s="14" t="s">
        <v>795</v>
      </c>
      <c r="G141" s="14" t="s">
        <v>164</v>
      </c>
      <c r="H141" s="26">
        <v>12304.7</v>
      </c>
      <c r="I141" s="31">
        <v>8787.62</v>
      </c>
      <c r="J141" s="25" t="s">
        <v>828</v>
      </c>
      <c r="K141" s="26">
        <v>3420</v>
      </c>
      <c r="L141" s="25" t="s">
        <v>829</v>
      </c>
      <c r="M141" s="14" t="s">
        <v>830</v>
      </c>
      <c r="N141" s="14" t="s">
        <v>785</v>
      </c>
    </row>
    <row r="142" spans="1:14" ht="216.75" customHeight="1">
      <c r="A142" s="13">
        <v>9</v>
      </c>
      <c r="B142" s="14" t="s">
        <v>831</v>
      </c>
      <c r="C142" s="14" t="s">
        <v>832</v>
      </c>
      <c r="D142" s="15" t="s">
        <v>104</v>
      </c>
      <c r="E142" s="25" t="s">
        <v>833</v>
      </c>
      <c r="F142" s="14" t="s">
        <v>56</v>
      </c>
      <c r="G142" s="14" t="s">
        <v>164</v>
      </c>
      <c r="H142" s="26">
        <v>20000</v>
      </c>
      <c r="I142" s="31">
        <v>2500</v>
      </c>
      <c r="J142" s="25" t="s">
        <v>834</v>
      </c>
      <c r="K142" s="26">
        <v>2700</v>
      </c>
      <c r="L142" s="25" t="s">
        <v>835</v>
      </c>
      <c r="M142" s="14" t="s">
        <v>836</v>
      </c>
      <c r="N142" s="14" t="s">
        <v>785</v>
      </c>
    </row>
    <row r="143" spans="1:14" ht="238.5" customHeight="1">
      <c r="A143" s="13">
        <v>10</v>
      </c>
      <c r="B143" s="14" t="s">
        <v>837</v>
      </c>
      <c r="C143" s="14" t="s">
        <v>838</v>
      </c>
      <c r="D143" s="15" t="s">
        <v>427</v>
      </c>
      <c r="E143" s="25" t="s">
        <v>839</v>
      </c>
      <c r="F143" s="14" t="s">
        <v>49</v>
      </c>
      <c r="G143" s="14" t="s">
        <v>840</v>
      </c>
      <c r="H143" s="26">
        <v>1364200</v>
      </c>
      <c r="I143" s="31">
        <v>149066</v>
      </c>
      <c r="J143" s="25" t="s">
        <v>841</v>
      </c>
      <c r="K143" s="26">
        <v>315000</v>
      </c>
      <c r="L143" s="25" t="s">
        <v>842</v>
      </c>
      <c r="M143" s="14" t="s">
        <v>843</v>
      </c>
      <c r="N143" s="14" t="s">
        <v>785</v>
      </c>
    </row>
    <row r="144" spans="1:14" ht="280.5" customHeight="1">
      <c r="A144" s="13">
        <v>11</v>
      </c>
      <c r="B144" s="14" t="s">
        <v>844</v>
      </c>
      <c r="C144" s="14" t="s">
        <v>845</v>
      </c>
      <c r="D144" s="15" t="s">
        <v>148</v>
      </c>
      <c r="E144" s="25" t="s">
        <v>846</v>
      </c>
      <c r="F144" s="14" t="s">
        <v>847</v>
      </c>
      <c r="G144" s="14" t="s">
        <v>848</v>
      </c>
      <c r="H144" s="26">
        <v>650000</v>
      </c>
      <c r="I144" s="31">
        <v>167491</v>
      </c>
      <c r="J144" s="25" t="s">
        <v>849</v>
      </c>
      <c r="K144" s="26">
        <v>36000</v>
      </c>
      <c r="L144" s="25" t="s">
        <v>850</v>
      </c>
      <c r="M144" s="14" t="s">
        <v>851</v>
      </c>
      <c r="N144" s="14" t="s">
        <v>785</v>
      </c>
    </row>
    <row r="145" spans="1:14" ht="144" customHeight="1">
      <c r="A145" s="13">
        <v>12</v>
      </c>
      <c r="B145" s="14" t="s">
        <v>852</v>
      </c>
      <c r="C145" s="14" t="s">
        <v>853</v>
      </c>
      <c r="D145" s="15" t="s">
        <v>162</v>
      </c>
      <c r="E145" s="25" t="s">
        <v>854</v>
      </c>
      <c r="F145" s="14" t="s">
        <v>49</v>
      </c>
      <c r="G145" s="14" t="s">
        <v>848</v>
      </c>
      <c r="H145" s="26">
        <v>69654</v>
      </c>
      <c r="I145" s="31">
        <v>200</v>
      </c>
      <c r="J145" s="25" t="s">
        <v>855</v>
      </c>
      <c r="K145" s="26">
        <v>9000</v>
      </c>
      <c r="L145" s="25" t="s">
        <v>856</v>
      </c>
      <c r="M145" s="14" t="s">
        <v>857</v>
      </c>
      <c r="N145" s="14" t="s">
        <v>785</v>
      </c>
    </row>
    <row r="146" spans="1:14" ht="114.75" customHeight="1">
      <c r="A146" s="13">
        <v>13</v>
      </c>
      <c r="B146" s="14" t="s">
        <v>858</v>
      </c>
      <c r="C146" s="14" t="s">
        <v>859</v>
      </c>
      <c r="D146" s="15" t="s">
        <v>177</v>
      </c>
      <c r="E146" s="25" t="s">
        <v>860</v>
      </c>
      <c r="F146" s="14" t="s">
        <v>56</v>
      </c>
      <c r="G146" s="14" t="s">
        <v>861</v>
      </c>
      <c r="H146" s="26">
        <v>39637.84</v>
      </c>
      <c r="I146" s="31">
        <v>5000</v>
      </c>
      <c r="J146" s="25" t="s">
        <v>862</v>
      </c>
      <c r="K146" s="26">
        <v>9000</v>
      </c>
      <c r="L146" s="25" t="s">
        <v>863</v>
      </c>
      <c r="M146" s="14" t="s">
        <v>864</v>
      </c>
      <c r="N146" s="14" t="s">
        <v>785</v>
      </c>
    </row>
    <row r="147" spans="1:14" ht="114.75" customHeight="1">
      <c r="A147" s="13">
        <v>14</v>
      </c>
      <c r="B147" s="14" t="s">
        <v>865</v>
      </c>
      <c r="C147" s="14" t="s">
        <v>866</v>
      </c>
      <c r="D147" s="15" t="s">
        <v>177</v>
      </c>
      <c r="E147" s="25" t="s">
        <v>867</v>
      </c>
      <c r="F147" s="14" t="s">
        <v>49</v>
      </c>
      <c r="G147" s="14" t="s">
        <v>57</v>
      </c>
      <c r="H147" s="26">
        <v>60000</v>
      </c>
      <c r="I147" s="31">
        <v>60500</v>
      </c>
      <c r="J147" s="25" t="s">
        <v>868</v>
      </c>
      <c r="K147" s="26">
        <v>17000</v>
      </c>
      <c r="L147" s="25" t="s">
        <v>869</v>
      </c>
      <c r="M147" s="14" t="s">
        <v>870</v>
      </c>
      <c r="N147" s="14" t="s">
        <v>785</v>
      </c>
    </row>
    <row r="148" spans="1:14" ht="114.75" customHeight="1">
      <c r="A148" s="13">
        <v>15</v>
      </c>
      <c r="B148" s="14" t="s">
        <v>871</v>
      </c>
      <c r="C148" s="14" t="s">
        <v>872</v>
      </c>
      <c r="D148" s="15" t="s">
        <v>217</v>
      </c>
      <c r="E148" s="25" t="s">
        <v>873</v>
      </c>
      <c r="F148" s="14" t="s">
        <v>382</v>
      </c>
      <c r="G148" s="14" t="s">
        <v>57</v>
      </c>
      <c r="H148" s="26">
        <v>100000</v>
      </c>
      <c r="I148" s="31">
        <v>60000</v>
      </c>
      <c r="J148" s="25" t="s">
        <v>874</v>
      </c>
      <c r="K148" s="26">
        <v>18000</v>
      </c>
      <c r="L148" s="25" t="s">
        <v>875</v>
      </c>
      <c r="M148" s="14" t="s">
        <v>876</v>
      </c>
      <c r="N148" s="14" t="s">
        <v>785</v>
      </c>
    </row>
    <row r="149" spans="1:14" ht="114.75" customHeight="1">
      <c r="A149" s="13">
        <v>16</v>
      </c>
      <c r="B149" s="14" t="s">
        <v>877</v>
      </c>
      <c r="C149" s="14" t="s">
        <v>878</v>
      </c>
      <c r="D149" s="15" t="s">
        <v>380</v>
      </c>
      <c r="E149" s="25" t="s">
        <v>879</v>
      </c>
      <c r="F149" s="14" t="s">
        <v>880</v>
      </c>
      <c r="G149" s="14" t="s">
        <v>57</v>
      </c>
      <c r="H149" s="26">
        <v>200000</v>
      </c>
      <c r="I149" s="31">
        <v>57060</v>
      </c>
      <c r="J149" s="25" t="s">
        <v>881</v>
      </c>
      <c r="K149" s="26">
        <v>27000</v>
      </c>
      <c r="L149" s="25" t="s">
        <v>882</v>
      </c>
      <c r="M149" s="14" t="s">
        <v>883</v>
      </c>
      <c r="N149" s="14" t="s">
        <v>785</v>
      </c>
    </row>
    <row r="150" spans="1:14" ht="114.75" customHeight="1">
      <c r="A150" s="13">
        <v>17</v>
      </c>
      <c r="B150" s="14" t="s">
        <v>884</v>
      </c>
      <c r="C150" s="14" t="s">
        <v>885</v>
      </c>
      <c r="D150" s="15" t="s">
        <v>217</v>
      </c>
      <c r="E150" s="25" t="s">
        <v>886</v>
      </c>
      <c r="F150" s="14" t="s">
        <v>84</v>
      </c>
      <c r="G150" s="14" t="s">
        <v>887</v>
      </c>
      <c r="H150" s="26">
        <v>100000</v>
      </c>
      <c r="I150" s="31">
        <v>28600</v>
      </c>
      <c r="J150" s="25" t="s">
        <v>888</v>
      </c>
      <c r="K150" s="26">
        <v>18000</v>
      </c>
      <c r="L150" s="25" t="s">
        <v>889</v>
      </c>
      <c r="M150" s="14" t="s">
        <v>890</v>
      </c>
      <c r="N150" s="14" t="s">
        <v>785</v>
      </c>
    </row>
    <row r="151" spans="1:14" ht="81">
      <c r="A151" s="13">
        <v>18</v>
      </c>
      <c r="B151" s="14" t="s">
        <v>891</v>
      </c>
      <c r="C151" s="14" t="s">
        <v>892</v>
      </c>
      <c r="D151" s="15" t="s">
        <v>248</v>
      </c>
      <c r="E151" s="25" t="s">
        <v>893</v>
      </c>
      <c r="F151" s="14" t="s">
        <v>894</v>
      </c>
      <c r="G151" s="14" t="s">
        <v>57</v>
      </c>
      <c r="H151" s="26">
        <v>600000</v>
      </c>
      <c r="I151" s="26">
        <v>431000</v>
      </c>
      <c r="J151" s="25" t="s">
        <v>895</v>
      </c>
      <c r="K151" s="26">
        <v>90000</v>
      </c>
      <c r="L151" s="25" t="s">
        <v>896</v>
      </c>
      <c r="M151" s="14" t="s">
        <v>897</v>
      </c>
      <c r="N151" s="14" t="s">
        <v>785</v>
      </c>
    </row>
    <row r="152" spans="1:14" ht="408" customHeight="1">
      <c r="A152" s="13">
        <v>19</v>
      </c>
      <c r="B152" s="14" t="s">
        <v>898</v>
      </c>
      <c r="C152" s="14" t="s">
        <v>899</v>
      </c>
      <c r="D152" s="15" t="s">
        <v>217</v>
      </c>
      <c r="E152" s="25" t="s">
        <v>900</v>
      </c>
      <c r="F152" s="14" t="s">
        <v>894</v>
      </c>
      <c r="G152" s="14" t="s">
        <v>57</v>
      </c>
      <c r="H152" s="26">
        <v>2500000</v>
      </c>
      <c r="I152" s="31">
        <v>1135522</v>
      </c>
      <c r="J152" s="25" t="s">
        <v>901</v>
      </c>
      <c r="K152" s="26">
        <v>270000</v>
      </c>
      <c r="L152" s="25" t="s">
        <v>902</v>
      </c>
      <c r="M152" s="14" t="s">
        <v>903</v>
      </c>
      <c r="N152" s="14" t="s">
        <v>785</v>
      </c>
    </row>
    <row r="153" spans="1:14" ht="202.5">
      <c r="A153" s="13">
        <v>20</v>
      </c>
      <c r="B153" s="14" t="s">
        <v>904</v>
      </c>
      <c r="C153" s="14" t="s">
        <v>905</v>
      </c>
      <c r="D153" s="15" t="s">
        <v>407</v>
      </c>
      <c r="E153" s="25" t="s">
        <v>906</v>
      </c>
      <c r="F153" s="14" t="s">
        <v>84</v>
      </c>
      <c r="G153" s="14" t="s">
        <v>41</v>
      </c>
      <c r="H153" s="26">
        <v>59545.76</v>
      </c>
      <c r="I153" s="31">
        <v>8733</v>
      </c>
      <c r="J153" s="25" t="s">
        <v>907</v>
      </c>
      <c r="K153" s="26">
        <v>1800</v>
      </c>
      <c r="L153" s="25" t="s">
        <v>908</v>
      </c>
      <c r="M153" s="14" t="s">
        <v>909</v>
      </c>
      <c r="N153" s="14" t="s">
        <v>785</v>
      </c>
    </row>
    <row r="154" spans="1:14" ht="228" customHeight="1">
      <c r="A154" s="13">
        <v>21</v>
      </c>
      <c r="B154" s="14" t="s">
        <v>910</v>
      </c>
      <c r="C154" s="14" t="s">
        <v>911</v>
      </c>
      <c r="D154" s="15" t="s">
        <v>177</v>
      </c>
      <c r="E154" s="25" t="s">
        <v>912</v>
      </c>
      <c r="F154" s="14" t="s">
        <v>84</v>
      </c>
      <c r="G154" s="14" t="s">
        <v>106</v>
      </c>
      <c r="H154" s="26">
        <v>150000</v>
      </c>
      <c r="I154" s="31">
        <v>95200</v>
      </c>
      <c r="J154" s="25" t="s">
        <v>913</v>
      </c>
      <c r="K154" s="26">
        <v>27000</v>
      </c>
      <c r="L154" s="25" t="s">
        <v>914</v>
      </c>
      <c r="M154" s="14" t="s">
        <v>915</v>
      </c>
      <c r="N154" s="14" t="s">
        <v>785</v>
      </c>
    </row>
    <row r="155" spans="1:14" ht="145.5" customHeight="1">
      <c r="A155" s="13">
        <v>22</v>
      </c>
      <c r="B155" s="14" t="s">
        <v>916</v>
      </c>
      <c r="C155" s="14" t="s">
        <v>917</v>
      </c>
      <c r="D155" s="15" t="s">
        <v>177</v>
      </c>
      <c r="E155" s="25" t="s">
        <v>918</v>
      </c>
      <c r="F155" s="14" t="s">
        <v>919</v>
      </c>
      <c r="G155" s="14" t="s">
        <v>57</v>
      </c>
      <c r="H155" s="26">
        <v>120000</v>
      </c>
      <c r="I155" s="31">
        <v>79018</v>
      </c>
      <c r="J155" s="25" t="s">
        <v>920</v>
      </c>
      <c r="K155" s="26">
        <v>2700</v>
      </c>
      <c r="L155" s="25" t="s">
        <v>921</v>
      </c>
      <c r="M155" s="14" t="s">
        <v>922</v>
      </c>
      <c r="N155" s="14" t="s">
        <v>785</v>
      </c>
    </row>
    <row r="156" spans="1:14" ht="126" customHeight="1">
      <c r="A156" s="13">
        <v>23</v>
      </c>
      <c r="B156" s="14" t="s">
        <v>923</v>
      </c>
      <c r="C156" s="14" t="s">
        <v>924</v>
      </c>
      <c r="D156" s="15" t="s">
        <v>148</v>
      </c>
      <c r="E156" s="25" t="s">
        <v>925</v>
      </c>
      <c r="F156" s="14" t="s">
        <v>926</v>
      </c>
      <c r="G156" s="14" t="s">
        <v>92</v>
      </c>
      <c r="H156" s="26">
        <v>109152</v>
      </c>
      <c r="I156" s="31">
        <v>130340</v>
      </c>
      <c r="J156" s="25" t="s">
        <v>927</v>
      </c>
      <c r="K156" s="26">
        <v>7200</v>
      </c>
      <c r="L156" s="25" t="s">
        <v>928</v>
      </c>
      <c r="M156" s="14" t="s">
        <v>929</v>
      </c>
      <c r="N156" s="14" t="s">
        <v>785</v>
      </c>
    </row>
    <row r="157" spans="1:14" ht="229.5">
      <c r="A157" s="13">
        <v>24</v>
      </c>
      <c r="B157" s="14" t="s">
        <v>930</v>
      </c>
      <c r="C157" s="14" t="s">
        <v>931</v>
      </c>
      <c r="D157" s="15" t="s">
        <v>217</v>
      </c>
      <c r="E157" s="25" t="s">
        <v>932</v>
      </c>
      <c r="F157" s="14" t="s">
        <v>933</v>
      </c>
      <c r="G157" s="14" t="s">
        <v>92</v>
      </c>
      <c r="H157" s="26">
        <v>119800</v>
      </c>
      <c r="I157" s="31">
        <v>117400</v>
      </c>
      <c r="J157" s="25" t="s">
        <v>934</v>
      </c>
      <c r="K157" s="26">
        <v>9000</v>
      </c>
      <c r="L157" s="25" t="s">
        <v>935</v>
      </c>
      <c r="M157" s="14" t="s">
        <v>936</v>
      </c>
      <c r="N157" s="14" t="s">
        <v>785</v>
      </c>
    </row>
    <row r="158" spans="1:14" ht="121.5">
      <c r="A158" s="13">
        <v>25</v>
      </c>
      <c r="B158" s="14" t="s">
        <v>937</v>
      </c>
      <c r="C158" s="14" t="s">
        <v>938</v>
      </c>
      <c r="D158" s="15" t="s">
        <v>217</v>
      </c>
      <c r="E158" s="25" t="s">
        <v>939</v>
      </c>
      <c r="F158" s="14" t="s">
        <v>940</v>
      </c>
      <c r="G158" s="14" t="s">
        <v>57</v>
      </c>
      <c r="H158" s="26">
        <v>68190</v>
      </c>
      <c r="I158" s="31">
        <v>86508</v>
      </c>
      <c r="J158" s="25" t="s">
        <v>941</v>
      </c>
      <c r="K158" s="26">
        <v>9000</v>
      </c>
      <c r="L158" s="25" t="s">
        <v>942</v>
      </c>
      <c r="M158" s="14" t="s">
        <v>943</v>
      </c>
      <c r="N158" s="14" t="s">
        <v>785</v>
      </c>
    </row>
    <row r="159" spans="1:14" ht="135.75" customHeight="1">
      <c r="A159" s="13">
        <v>26</v>
      </c>
      <c r="B159" s="14" t="s">
        <v>944</v>
      </c>
      <c r="C159" s="14" t="s">
        <v>945</v>
      </c>
      <c r="D159" s="15" t="s">
        <v>779</v>
      </c>
      <c r="E159" s="25" t="s">
        <v>946</v>
      </c>
      <c r="F159" s="14" t="s">
        <v>56</v>
      </c>
      <c r="G159" s="14" t="s">
        <v>57</v>
      </c>
      <c r="H159" s="26">
        <v>22000</v>
      </c>
      <c r="I159" s="31">
        <v>9584</v>
      </c>
      <c r="J159" s="25" t="s">
        <v>947</v>
      </c>
      <c r="K159" s="26">
        <v>2700</v>
      </c>
      <c r="L159" s="25" t="s">
        <v>948</v>
      </c>
      <c r="M159" s="14" t="s">
        <v>949</v>
      </c>
      <c r="N159" s="14" t="s">
        <v>785</v>
      </c>
    </row>
    <row r="160" spans="1:14" ht="202.5">
      <c r="A160" s="13">
        <v>27</v>
      </c>
      <c r="B160" s="14" t="s">
        <v>950</v>
      </c>
      <c r="C160" s="14"/>
      <c r="D160" s="15" t="s">
        <v>261</v>
      </c>
      <c r="E160" s="25" t="s">
        <v>951</v>
      </c>
      <c r="F160" s="14" t="s">
        <v>56</v>
      </c>
      <c r="G160" s="14" t="s">
        <v>57</v>
      </c>
      <c r="H160" s="26">
        <v>120000</v>
      </c>
      <c r="I160" s="31">
        <v>31520</v>
      </c>
      <c r="J160" s="25" t="s">
        <v>952</v>
      </c>
      <c r="K160" s="26">
        <v>9000</v>
      </c>
      <c r="L160" s="25" t="s">
        <v>953</v>
      </c>
      <c r="M160" s="14" t="s">
        <v>954</v>
      </c>
      <c r="N160" s="14" t="s">
        <v>785</v>
      </c>
    </row>
    <row r="161" spans="1:14" ht="79.5" customHeight="1">
      <c r="A161" s="13">
        <v>28</v>
      </c>
      <c r="B161" s="14" t="s">
        <v>955</v>
      </c>
      <c r="C161" s="14" t="s">
        <v>956</v>
      </c>
      <c r="D161" s="15" t="s">
        <v>217</v>
      </c>
      <c r="E161" s="25" t="s">
        <v>957</v>
      </c>
      <c r="F161" s="14" t="s">
        <v>429</v>
      </c>
      <c r="G161" s="14" t="s">
        <v>57</v>
      </c>
      <c r="H161" s="26">
        <v>150000</v>
      </c>
      <c r="I161" s="31">
        <v>24150</v>
      </c>
      <c r="J161" s="25" t="s">
        <v>958</v>
      </c>
      <c r="K161" s="26">
        <v>9000</v>
      </c>
      <c r="L161" s="25" t="s">
        <v>959</v>
      </c>
      <c r="M161" s="14" t="s">
        <v>960</v>
      </c>
      <c r="N161" s="14" t="s">
        <v>785</v>
      </c>
    </row>
    <row r="162" spans="1:14" ht="108">
      <c r="A162" s="13">
        <v>29</v>
      </c>
      <c r="B162" s="14" t="s">
        <v>961</v>
      </c>
      <c r="C162" s="14" t="s">
        <v>962</v>
      </c>
      <c r="D162" s="15" t="s">
        <v>380</v>
      </c>
      <c r="E162" s="25" t="s">
        <v>963</v>
      </c>
      <c r="F162" s="14" t="s">
        <v>409</v>
      </c>
      <c r="G162" s="14" t="s">
        <v>57</v>
      </c>
      <c r="H162" s="26">
        <v>93504</v>
      </c>
      <c r="I162" s="31">
        <v>29210</v>
      </c>
      <c r="J162" s="25" t="s">
        <v>964</v>
      </c>
      <c r="K162" s="26">
        <v>1800</v>
      </c>
      <c r="L162" s="25" t="s">
        <v>965</v>
      </c>
      <c r="M162" s="14" t="s">
        <v>966</v>
      </c>
      <c r="N162" s="14" t="s">
        <v>785</v>
      </c>
    </row>
    <row r="163" spans="1:14" ht="408" customHeight="1">
      <c r="A163" s="13">
        <v>30</v>
      </c>
      <c r="B163" s="14" t="s">
        <v>967</v>
      </c>
      <c r="C163" s="14" t="s">
        <v>968</v>
      </c>
      <c r="D163" s="15" t="s">
        <v>162</v>
      </c>
      <c r="E163" s="25" t="s">
        <v>969</v>
      </c>
      <c r="F163" s="14" t="s">
        <v>970</v>
      </c>
      <c r="G163" s="14" t="s">
        <v>164</v>
      </c>
      <c r="H163" s="26">
        <v>1000000</v>
      </c>
      <c r="I163" s="31">
        <v>1117671</v>
      </c>
      <c r="J163" s="25" t="s">
        <v>971</v>
      </c>
      <c r="K163" s="26">
        <v>40000</v>
      </c>
      <c r="L163" s="25" t="s">
        <v>972</v>
      </c>
      <c r="M163" s="14" t="s">
        <v>973</v>
      </c>
      <c r="N163" s="14" t="s">
        <v>785</v>
      </c>
    </row>
    <row r="164" spans="1:14" ht="105.75" customHeight="1">
      <c r="A164" s="13">
        <v>31</v>
      </c>
      <c r="B164" s="14" t="s">
        <v>974</v>
      </c>
      <c r="C164" s="14" t="s">
        <v>975</v>
      </c>
      <c r="D164" s="15" t="s">
        <v>217</v>
      </c>
      <c r="E164" s="25" t="s">
        <v>976</v>
      </c>
      <c r="F164" s="14" t="s">
        <v>977</v>
      </c>
      <c r="G164" s="14" t="s">
        <v>978</v>
      </c>
      <c r="H164" s="26">
        <v>72000</v>
      </c>
      <c r="I164" s="31">
        <v>69000</v>
      </c>
      <c r="J164" s="25" t="s">
        <v>979</v>
      </c>
      <c r="K164" s="26">
        <v>4500</v>
      </c>
      <c r="L164" s="25" t="s">
        <v>980</v>
      </c>
      <c r="M164" s="14" t="s">
        <v>981</v>
      </c>
      <c r="N164" s="14" t="s">
        <v>785</v>
      </c>
    </row>
    <row r="165" spans="1:14" ht="84.75" customHeight="1">
      <c r="A165" s="13">
        <v>32</v>
      </c>
      <c r="B165" s="14" t="s">
        <v>982</v>
      </c>
      <c r="C165" s="14" t="s">
        <v>983</v>
      </c>
      <c r="D165" s="15" t="s">
        <v>420</v>
      </c>
      <c r="E165" s="25" t="s">
        <v>984</v>
      </c>
      <c r="F165" s="14" t="s">
        <v>49</v>
      </c>
      <c r="G165" s="14" t="s">
        <v>164</v>
      </c>
      <c r="H165" s="26">
        <v>65567</v>
      </c>
      <c r="I165" s="31">
        <v>2000</v>
      </c>
      <c r="J165" s="25" t="s">
        <v>985</v>
      </c>
      <c r="K165" s="26">
        <v>12500</v>
      </c>
      <c r="L165" s="25" t="s">
        <v>986</v>
      </c>
      <c r="M165" s="14" t="s">
        <v>987</v>
      </c>
      <c r="N165" s="14" t="s">
        <v>785</v>
      </c>
    </row>
    <row r="166" spans="1:14" ht="157.5" customHeight="1">
      <c r="A166" s="13">
        <v>33</v>
      </c>
      <c r="B166" s="14" t="s">
        <v>988</v>
      </c>
      <c r="C166" s="14" t="s">
        <v>989</v>
      </c>
      <c r="D166" s="15" t="s">
        <v>407</v>
      </c>
      <c r="E166" s="25" t="s">
        <v>990</v>
      </c>
      <c r="F166" s="14" t="s">
        <v>56</v>
      </c>
      <c r="G166" s="14" t="s">
        <v>781</v>
      </c>
      <c r="H166" s="26">
        <v>96294</v>
      </c>
      <c r="I166" s="31">
        <v>67500</v>
      </c>
      <c r="J166" s="25" t="s">
        <v>991</v>
      </c>
      <c r="K166" s="26">
        <v>22500</v>
      </c>
      <c r="L166" s="25" t="s">
        <v>992</v>
      </c>
      <c r="M166" s="14" t="s">
        <v>993</v>
      </c>
      <c r="N166" s="14" t="s">
        <v>785</v>
      </c>
    </row>
    <row r="167" spans="1:14" ht="283.5">
      <c r="A167" s="13">
        <v>34</v>
      </c>
      <c r="B167" s="14" t="s">
        <v>994</v>
      </c>
      <c r="C167" s="14" t="s">
        <v>995</v>
      </c>
      <c r="D167" s="15" t="s">
        <v>47</v>
      </c>
      <c r="E167" s="25" t="s">
        <v>996</v>
      </c>
      <c r="F167" s="14" t="s">
        <v>997</v>
      </c>
      <c r="G167" s="14" t="s">
        <v>998</v>
      </c>
      <c r="H167" s="26">
        <v>122000</v>
      </c>
      <c r="I167" s="31">
        <v>10000</v>
      </c>
      <c r="J167" s="25" t="s">
        <v>999</v>
      </c>
      <c r="K167" s="26">
        <v>4500</v>
      </c>
      <c r="L167" s="25" t="s">
        <v>1000</v>
      </c>
      <c r="M167" s="14" t="s">
        <v>1001</v>
      </c>
      <c r="N167" s="14" t="s">
        <v>785</v>
      </c>
    </row>
    <row r="168" spans="1:14" ht="123" customHeight="1">
      <c r="A168" s="13">
        <v>35</v>
      </c>
      <c r="B168" s="14" t="s">
        <v>1002</v>
      </c>
      <c r="C168" s="14" t="s">
        <v>1003</v>
      </c>
      <c r="D168" s="15" t="s">
        <v>148</v>
      </c>
      <c r="E168" s="25" t="s">
        <v>1004</v>
      </c>
      <c r="F168" s="14" t="s">
        <v>56</v>
      </c>
      <c r="G168" s="14" t="s">
        <v>57</v>
      </c>
      <c r="H168" s="26">
        <v>97000</v>
      </c>
      <c r="I168" s="31">
        <v>14000</v>
      </c>
      <c r="J168" s="25" t="s">
        <v>1005</v>
      </c>
      <c r="K168" s="26">
        <v>9000</v>
      </c>
      <c r="L168" s="25" t="s">
        <v>1006</v>
      </c>
      <c r="M168" s="14" t="s">
        <v>993</v>
      </c>
      <c r="N168" s="14" t="s">
        <v>785</v>
      </c>
    </row>
    <row r="169" spans="1:14" ht="256.5">
      <c r="A169" s="13">
        <v>36</v>
      </c>
      <c r="B169" s="14" t="s">
        <v>1007</v>
      </c>
      <c r="C169" s="14" t="s">
        <v>1008</v>
      </c>
      <c r="D169" s="15" t="s">
        <v>217</v>
      </c>
      <c r="E169" s="25" t="s">
        <v>1009</v>
      </c>
      <c r="F169" s="14" t="s">
        <v>49</v>
      </c>
      <c r="G169" s="14" t="s">
        <v>57</v>
      </c>
      <c r="H169" s="26">
        <v>320000</v>
      </c>
      <c r="I169" s="31">
        <v>46000</v>
      </c>
      <c r="J169" s="25" t="s">
        <v>1010</v>
      </c>
      <c r="K169" s="26">
        <v>36000</v>
      </c>
      <c r="L169" s="25" t="s">
        <v>1011</v>
      </c>
      <c r="M169" s="14" t="s">
        <v>1012</v>
      </c>
      <c r="N169" s="14" t="s">
        <v>785</v>
      </c>
    </row>
    <row r="170" spans="1:14" ht="97.5" customHeight="1">
      <c r="A170" s="13">
        <v>37</v>
      </c>
      <c r="B170" s="14" t="s">
        <v>1013</v>
      </c>
      <c r="C170" s="14" t="s">
        <v>1014</v>
      </c>
      <c r="D170" s="15" t="s">
        <v>1015</v>
      </c>
      <c r="E170" s="25" t="s">
        <v>1016</v>
      </c>
      <c r="F170" s="14" t="s">
        <v>675</v>
      </c>
      <c r="G170" s="14" t="s">
        <v>57</v>
      </c>
      <c r="H170" s="26">
        <v>280000</v>
      </c>
      <c r="I170" s="31">
        <v>127800</v>
      </c>
      <c r="J170" s="25" t="s">
        <v>1017</v>
      </c>
      <c r="K170" s="26">
        <v>14400</v>
      </c>
      <c r="L170" s="25" t="s">
        <v>1018</v>
      </c>
      <c r="M170" s="14" t="s">
        <v>1019</v>
      </c>
      <c r="N170" s="14" t="s">
        <v>785</v>
      </c>
    </row>
    <row r="171" spans="1:14" ht="54">
      <c r="A171" s="13">
        <v>38</v>
      </c>
      <c r="B171" s="14" t="s">
        <v>1020</v>
      </c>
      <c r="C171" s="14" t="s">
        <v>1021</v>
      </c>
      <c r="D171" s="15" t="s">
        <v>170</v>
      </c>
      <c r="E171" s="25" t="s">
        <v>1022</v>
      </c>
      <c r="F171" s="14" t="s">
        <v>49</v>
      </c>
      <c r="G171" s="14" t="s">
        <v>1023</v>
      </c>
      <c r="H171" s="26">
        <v>70000</v>
      </c>
      <c r="I171" s="31">
        <v>66000</v>
      </c>
      <c r="J171" s="25" t="s">
        <v>1024</v>
      </c>
      <c r="K171" s="26">
        <v>4500</v>
      </c>
      <c r="L171" s="25" t="s">
        <v>1025</v>
      </c>
      <c r="M171" s="14" t="s">
        <v>1026</v>
      </c>
      <c r="N171" s="14" t="s">
        <v>785</v>
      </c>
    </row>
    <row r="172" spans="1:14" ht="121.5">
      <c r="A172" s="13">
        <v>39</v>
      </c>
      <c r="B172" s="14" t="s">
        <v>1027</v>
      </c>
      <c r="C172" s="14" t="s">
        <v>1028</v>
      </c>
      <c r="D172" s="15" t="s">
        <v>1015</v>
      </c>
      <c r="E172" s="25" t="s">
        <v>1029</v>
      </c>
      <c r="F172" s="14" t="s">
        <v>919</v>
      </c>
      <c r="G172" s="14" t="s">
        <v>848</v>
      </c>
      <c r="H172" s="26">
        <v>120000</v>
      </c>
      <c r="I172" s="31">
        <v>130776</v>
      </c>
      <c r="J172" s="25" t="s">
        <v>1030</v>
      </c>
      <c r="K172" s="26">
        <v>26000</v>
      </c>
      <c r="L172" s="25" t="s">
        <v>1031</v>
      </c>
      <c r="M172" s="14" t="s">
        <v>1032</v>
      </c>
      <c r="N172" s="14" t="s">
        <v>785</v>
      </c>
    </row>
    <row r="173" spans="1:14" ht="67.5">
      <c r="A173" s="13">
        <v>40</v>
      </c>
      <c r="B173" s="14" t="s">
        <v>1033</v>
      </c>
      <c r="C173" s="14" t="s">
        <v>1034</v>
      </c>
      <c r="D173" s="15" t="s">
        <v>217</v>
      </c>
      <c r="E173" s="25" t="s">
        <v>1035</v>
      </c>
      <c r="F173" s="14" t="s">
        <v>49</v>
      </c>
      <c r="G173" s="14" t="s">
        <v>1036</v>
      </c>
      <c r="H173" s="26">
        <v>53975</v>
      </c>
      <c r="I173" s="31">
        <v>35700</v>
      </c>
      <c r="J173" s="25" t="s">
        <v>1037</v>
      </c>
      <c r="K173" s="26">
        <v>2700</v>
      </c>
      <c r="L173" s="25" t="s">
        <v>1038</v>
      </c>
      <c r="M173" s="14" t="s">
        <v>1039</v>
      </c>
      <c r="N173" s="14" t="s">
        <v>785</v>
      </c>
    </row>
    <row r="174" spans="1:14" ht="54">
      <c r="A174" s="13">
        <v>41</v>
      </c>
      <c r="B174" s="14" t="s">
        <v>1040</v>
      </c>
      <c r="C174" s="14" t="s">
        <v>1041</v>
      </c>
      <c r="D174" s="15" t="s">
        <v>217</v>
      </c>
      <c r="E174" s="25" t="s">
        <v>1042</v>
      </c>
      <c r="F174" s="14" t="s">
        <v>977</v>
      </c>
      <c r="G174" s="14" t="s">
        <v>57</v>
      </c>
      <c r="H174" s="26">
        <v>23657</v>
      </c>
      <c r="I174" s="31">
        <v>21488</v>
      </c>
      <c r="J174" s="25" t="s">
        <v>1043</v>
      </c>
      <c r="K174" s="26">
        <v>1952.1</v>
      </c>
      <c r="L174" s="25" t="s">
        <v>1044</v>
      </c>
      <c r="M174" s="14" t="s">
        <v>1045</v>
      </c>
      <c r="N174" s="14" t="s">
        <v>785</v>
      </c>
    </row>
    <row r="175" spans="1:14" ht="54">
      <c r="A175" s="13">
        <v>42</v>
      </c>
      <c r="B175" s="14" t="s">
        <v>1046</v>
      </c>
      <c r="C175" s="14" t="s">
        <v>1047</v>
      </c>
      <c r="D175" s="15" t="s">
        <v>400</v>
      </c>
      <c r="E175" s="25" t="s">
        <v>1048</v>
      </c>
      <c r="F175" s="14" t="s">
        <v>977</v>
      </c>
      <c r="G175" s="14" t="s">
        <v>57</v>
      </c>
      <c r="H175" s="26">
        <v>89000</v>
      </c>
      <c r="I175" s="31">
        <v>93880</v>
      </c>
      <c r="J175" s="25" t="s">
        <v>1049</v>
      </c>
      <c r="K175" s="26">
        <v>5400</v>
      </c>
      <c r="L175" s="25" t="s">
        <v>1050</v>
      </c>
      <c r="M175" s="14" t="s">
        <v>1051</v>
      </c>
      <c r="N175" s="14" t="s">
        <v>785</v>
      </c>
    </row>
    <row r="176" spans="1:14" ht="40.5">
      <c r="A176" s="13">
        <v>43</v>
      </c>
      <c r="B176" s="14" t="s">
        <v>1052</v>
      </c>
      <c r="C176" s="14" t="s">
        <v>1053</v>
      </c>
      <c r="D176" s="15" t="s">
        <v>170</v>
      </c>
      <c r="E176" s="25" t="s">
        <v>1054</v>
      </c>
      <c r="F176" s="14" t="s">
        <v>33</v>
      </c>
      <c r="G176" s="14" t="s">
        <v>1055</v>
      </c>
      <c r="H176" s="26">
        <v>33341</v>
      </c>
      <c r="I176" s="31">
        <v>20450</v>
      </c>
      <c r="J176" s="25" t="s">
        <v>1056</v>
      </c>
      <c r="K176" s="26">
        <v>5400</v>
      </c>
      <c r="L176" s="25" t="s">
        <v>1057</v>
      </c>
      <c r="M176" s="14" t="s">
        <v>1058</v>
      </c>
      <c r="N176" s="14" t="s">
        <v>785</v>
      </c>
    </row>
    <row r="177" spans="1:14" ht="67.5">
      <c r="A177" s="13">
        <v>44</v>
      </c>
      <c r="B177" s="14" t="s">
        <v>1059</v>
      </c>
      <c r="C177" s="14" t="s">
        <v>1060</v>
      </c>
      <c r="D177" s="15" t="s">
        <v>261</v>
      </c>
      <c r="E177" s="25" t="s">
        <v>1061</v>
      </c>
      <c r="F177" s="14" t="s">
        <v>49</v>
      </c>
      <c r="G177" s="14" t="s">
        <v>1062</v>
      </c>
      <c r="H177" s="26">
        <v>30000</v>
      </c>
      <c r="I177" s="31">
        <v>11800</v>
      </c>
      <c r="J177" s="25" t="s">
        <v>1063</v>
      </c>
      <c r="K177" s="26">
        <v>4500</v>
      </c>
      <c r="L177" s="25" t="s">
        <v>1064</v>
      </c>
      <c r="M177" s="14" t="s">
        <v>1065</v>
      </c>
      <c r="N177" s="14" t="s">
        <v>785</v>
      </c>
    </row>
    <row r="178" spans="1:14" ht="81">
      <c r="A178" s="13">
        <v>45</v>
      </c>
      <c r="B178" s="14" t="s">
        <v>1066</v>
      </c>
      <c r="C178" s="14" t="s">
        <v>1067</v>
      </c>
      <c r="D178" s="15" t="s">
        <v>217</v>
      </c>
      <c r="E178" s="25" t="s">
        <v>1068</v>
      </c>
      <c r="F178" s="14" t="s">
        <v>49</v>
      </c>
      <c r="G178" s="14" t="s">
        <v>41</v>
      </c>
      <c r="H178" s="26">
        <v>47064.29</v>
      </c>
      <c r="I178" s="31">
        <v>9600</v>
      </c>
      <c r="J178" s="25" t="s">
        <v>1069</v>
      </c>
      <c r="K178" s="26">
        <v>9000</v>
      </c>
      <c r="L178" s="25" t="s">
        <v>1070</v>
      </c>
      <c r="M178" s="14" t="s">
        <v>1071</v>
      </c>
      <c r="N178" s="14" t="s">
        <v>785</v>
      </c>
    </row>
    <row r="179" spans="1:14" ht="54">
      <c r="A179" s="13">
        <v>46</v>
      </c>
      <c r="B179" s="14" t="s">
        <v>1072</v>
      </c>
      <c r="C179" s="14" t="s">
        <v>1073</v>
      </c>
      <c r="D179" s="15" t="s">
        <v>217</v>
      </c>
      <c r="E179" s="25" t="s">
        <v>1074</v>
      </c>
      <c r="F179" s="14" t="s">
        <v>40</v>
      </c>
      <c r="G179" s="14" t="s">
        <v>848</v>
      </c>
      <c r="H179" s="26">
        <v>70225</v>
      </c>
      <c r="I179" s="31">
        <v>21895</v>
      </c>
      <c r="J179" s="25" t="s">
        <v>1075</v>
      </c>
      <c r="K179" s="26">
        <v>9000</v>
      </c>
      <c r="L179" s="25" t="s">
        <v>1076</v>
      </c>
      <c r="M179" s="14" t="s">
        <v>1077</v>
      </c>
      <c r="N179" s="14" t="s">
        <v>785</v>
      </c>
    </row>
    <row r="180" spans="1:14" ht="40.5">
      <c r="A180" s="13">
        <v>47</v>
      </c>
      <c r="B180" s="14" t="s">
        <v>1078</v>
      </c>
      <c r="C180" s="14" t="s">
        <v>1079</v>
      </c>
      <c r="D180" s="15" t="s">
        <v>170</v>
      </c>
      <c r="E180" s="25" t="s">
        <v>1080</v>
      </c>
      <c r="F180" s="14" t="s">
        <v>56</v>
      </c>
      <c r="G180" s="14" t="s">
        <v>1081</v>
      </c>
      <c r="H180" s="26">
        <v>51666</v>
      </c>
      <c r="I180" s="31">
        <v>19882</v>
      </c>
      <c r="J180" s="25" t="s">
        <v>1082</v>
      </c>
      <c r="K180" s="26">
        <v>9000</v>
      </c>
      <c r="L180" s="25" t="s">
        <v>1082</v>
      </c>
      <c r="M180" s="14" t="s">
        <v>1083</v>
      </c>
      <c r="N180" s="14" t="s">
        <v>785</v>
      </c>
    </row>
    <row r="181" spans="1:14" ht="168" customHeight="1">
      <c r="A181" s="13">
        <v>48</v>
      </c>
      <c r="B181" s="14" t="s">
        <v>1084</v>
      </c>
      <c r="C181" s="14" t="s">
        <v>1085</v>
      </c>
      <c r="D181" s="15" t="s">
        <v>162</v>
      </c>
      <c r="E181" s="25" t="s">
        <v>1086</v>
      </c>
      <c r="F181" s="14" t="s">
        <v>56</v>
      </c>
      <c r="G181" s="14" t="s">
        <v>1087</v>
      </c>
      <c r="H181" s="26">
        <v>22034</v>
      </c>
      <c r="I181" s="31">
        <v>14450</v>
      </c>
      <c r="J181" s="25" t="s">
        <v>1088</v>
      </c>
      <c r="K181" s="26">
        <v>4500</v>
      </c>
      <c r="L181" s="25" t="s">
        <v>1089</v>
      </c>
      <c r="M181" s="14" t="s">
        <v>1090</v>
      </c>
      <c r="N181" s="14" t="s">
        <v>785</v>
      </c>
    </row>
    <row r="182" spans="1:14" ht="168" customHeight="1">
      <c r="A182" s="13">
        <v>49</v>
      </c>
      <c r="B182" s="14" t="s">
        <v>1091</v>
      </c>
      <c r="C182" s="14" t="s">
        <v>1092</v>
      </c>
      <c r="D182" s="15" t="s">
        <v>380</v>
      </c>
      <c r="E182" s="25" t="s">
        <v>1093</v>
      </c>
      <c r="F182" s="14" t="s">
        <v>56</v>
      </c>
      <c r="G182" s="14" t="s">
        <v>57</v>
      </c>
      <c r="H182" s="26">
        <v>25000</v>
      </c>
      <c r="I182" s="31">
        <v>13264</v>
      </c>
      <c r="J182" s="25" t="s">
        <v>1094</v>
      </c>
      <c r="K182" s="26">
        <v>4500</v>
      </c>
      <c r="L182" s="25" t="s">
        <v>1095</v>
      </c>
      <c r="M182" s="14" t="s">
        <v>1096</v>
      </c>
      <c r="N182" s="14" t="s">
        <v>785</v>
      </c>
    </row>
    <row r="183" spans="1:14" ht="96.75" customHeight="1">
      <c r="A183" s="13">
        <v>50</v>
      </c>
      <c r="B183" s="14" t="s">
        <v>1097</v>
      </c>
      <c r="C183" s="14" t="s">
        <v>1098</v>
      </c>
      <c r="D183" s="15" t="s">
        <v>217</v>
      </c>
      <c r="E183" s="25" t="s">
        <v>1099</v>
      </c>
      <c r="F183" s="14" t="s">
        <v>84</v>
      </c>
      <c r="G183" s="14" t="s">
        <v>57</v>
      </c>
      <c r="H183" s="26">
        <v>100539</v>
      </c>
      <c r="I183" s="31">
        <v>34000</v>
      </c>
      <c r="J183" s="25" t="s">
        <v>1100</v>
      </c>
      <c r="K183" s="26">
        <v>10800</v>
      </c>
      <c r="L183" s="25" t="s">
        <v>1101</v>
      </c>
      <c r="M183" s="14" t="s">
        <v>1102</v>
      </c>
      <c r="N183" s="14" t="s">
        <v>785</v>
      </c>
    </row>
    <row r="184" spans="1:14" ht="96.75" customHeight="1">
      <c r="A184" s="13">
        <v>51</v>
      </c>
      <c r="B184" s="14" t="s">
        <v>1103</v>
      </c>
      <c r="C184" s="14" t="s">
        <v>1104</v>
      </c>
      <c r="D184" s="15" t="s">
        <v>217</v>
      </c>
      <c r="E184" s="25" t="s">
        <v>1105</v>
      </c>
      <c r="F184" s="14" t="s">
        <v>84</v>
      </c>
      <c r="G184" s="14" t="s">
        <v>57</v>
      </c>
      <c r="H184" s="26">
        <v>74426</v>
      </c>
      <c r="I184" s="31">
        <v>40000</v>
      </c>
      <c r="J184" s="25" t="s">
        <v>1106</v>
      </c>
      <c r="K184" s="26">
        <v>10800</v>
      </c>
      <c r="L184" s="25" t="s">
        <v>1107</v>
      </c>
      <c r="M184" s="14" t="s">
        <v>1108</v>
      </c>
      <c r="N184" s="14" t="s">
        <v>785</v>
      </c>
    </row>
    <row r="185" spans="1:14" ht="189">
      <c r="A185" s="13">
        <v>52</v>
      </c>
      <c r="B185" s="14" t="s">
        <v>1109</v>
      </c>
      <c r="C185" s="14" t="s">
        <v>1110</v>
      </c>
      <c r="D185" s="15" t="s">
        <v>826</v>
      </c>
      <c r="E185" s="25" t="s">
        <v>1111</v>
      </c>
      <c r="F185" s="14" t="s">
        <v>49</v>
      </c>
      <c r="G185" s="14" t="s">
        <v>861</v>
      </c>
      <c r="H185" s="26">
        <v>91946.2</v>
      </c>
      <c r="I185" s="31">
        <v>20076</v>
      </c>
      <c r="J185" s="25" t="s">
        <v>1112</v>
      </c>
      <c r="K185" s="26">
        <v>9000</v>
      </c>
      <c r="L185" s="25" t="s">
        <v>1113</v>
      </c>
      <c r="M185" s="14" t="s">
        <v>1114</v>
      </c>
      <c r="N185" s="14" t="s">
        <v>785</v>
      </c>
    </row>
    <row r="186" spans="1:14" ht="94.5">
      <c r="A186" s="13">
        <v>53</v>
      </c>
      <c r="B186" s="14" t="s">
        <v>1115</v>
      </c>
      <c r="C186" s="14" t="s">
        <v>1116</v>
      </c>
      <c r="D186" s="15" t="s">
        <v>826</v>
      </c>
      <c r="E186" s="25" t="s">
        <v>1117</v>
      </c>
      <c r="F186" s="14" t="s">
        <v>409</v>
      </c>
      <c r="G186" s="14" t="s">
        <v>861</v>
      </c>
      <c r="H186" s="26">
        <v>130189</v>
      </c>
      <c r="I186" s="31">
        <v>37840</v>
      </c>
      <c r="J186" s="25" t="s">
        <v>1118</v>
      </c>
      <c r="K186" s="26">
        <v>9000</v>
      </c>
      <c r="L186" s="25" t="s">
        <v>1119</v>
      </c>
      <c r="M186" s="14" t="s">
        <v>1120</v>
      </c>
      <c r="N186" s="14" t="s">
        <v>785</v>
      </c>
    </row>
    <row r="187" spans="1:14" ht="14.25">
      <c r="A187" s="13"/>
      <c r="B187" s="32" t="s">
        <v>1121</v>
      </c>
      <c r="C187" s="14"/>
      <c r="D187" s="15"/>
      <c r="E187" s="25"/>
      <c r="F187" s="14"/>
      <c r="G187" s="14"/>
      <c r="H187" s="26"/>
      <c r="I187" s="31"/>
      <c r="J187" s="25"/>
      <c r="K187" s="26"/>
      <c r="L187" s="25"/>
      <c r="M187" s="14"/>
      <c r="N187" s="14"/>
    </row>
    <row r="188" spans="1:14" ht="14.25">
      <c r="A188" s="10" t="s">
        <v>19</v>
      </c>
      <c r="B188" s="12">
        <f>COUNTIF(N189:N1198,"=梧州市人民政府")</f>
        <v>45</v>
      </c>
      <c r="C188" s="10"/>
      <c r="D188" s="11"/>
      <c r="E188" s="23"/>
      <c r="F188" s="21"/>
      <c r="G188" s="10"/>
      <c r="H188" s="24">
        <f>SUMIF(N189:N1198,"=梧州市人民政府",H189:H1198)</f>
        <v>3706752.69</v>
      </c>
      <c r="I188" s="22">
        <f>SUMIF(N189:N1198,"=梧州市人民政府",I189:I1198)</f>
        <v>1003333</v>
      </c>
      <c r="J188" s="29"/>
      <c r="K188" s="24">
        <f>SUMIF(N189:N1198,"=梧州市人民政府",K189:K1198)</f>
        <v>550560</v>
      </c>
      <c r="L188" s="30"/>
      <c r="M188" s="10"/>
      <c r="N188" s="10"/>
    </row>
    <row r="189" spans="1:14" ht="165.75" customHeight="1">
      <c r="A189" s="13">
        <v>1</v>
      </c>
      <c r="B189" s="14" t="s">
        <v>1122</v>
      </c>
      <c r="C189" s="14" t="s">
        <v>1123</v>
      </c>
      <c r="D189" s="15" t="s">
        <v>1124</v>
      </c>
      <c r="E189" s="25" t="s">
        <v>1125</v>
      </c>
      <c r="F189" s="14" t="s">
        <v>56</v>
      </c>
      <c r="G189" s="14" t="s">
        <v>106</v>
      </c>
      <c r="H189" s="26">
        <v>56093</v>
      </c>
      <c r="I189" s="31">
        <v>5000</v>
      </c>
      <c r="J189" s="25" t="s">
        <v>1126</v>
      </c>
      <c r="K189" s="26">
        <v>30000</v>
      </c>
      <c r="L189" s="25" t="s">
        <v>1127</v>
      </c>
      <c r="M189" s="14" t="s">
        <v>1128</v>
      </c>
      <c r="N189" s="14" t="s">
        <v>1129</v>
      </c>
    </row>
    <row r="190" spans="1:14" ht="165.75" customHeight="1">
      <c r="A190" s="13">
        <v>2</v>
      </c>
      <c r="B190" s="14" t="s">
        <v>1130</v>
      </c>
      <c r="C190" s="14" t="s">
        <v>1131</v>
      </c>
      <c r="D190" s="15" t="s">
        <v>1124</v>
      </c>
      <c r="E190" s="25" t="s">
        <v>1132</v>
      </c>
      <c r="F190" s="14" t="s">
        <v>56</v>
      </c>
      <c r="G190" s="14" t="s">
        <v>106</v>
      </c>
      <c r="H190" s="26">
        <v>42524</v>
      </c>
      <c r="I190" s="31">
        <v>5986</v>
      </c>
      <c r="J190" s="25" t="s">
        <v>1133</v>
      </c>
      <c r="K190" s="26">
        <v>20000</v>
      </c>
      <c r="L190" s="25" t="s">
        <v>1134</v>
      </c>
      <c r="M190" s="14" t="s">
        <v>1128</v>
      </c>
      <c r="N190" s="14" t="s">
        <v>1129</v>
      </c>
    </row>
    <row r="191" spans="1:14" ht="165.75" customHeight="1">
      <c r="A191" s="13">
        <v>3</v>
      </c>
      <c r="B191" s="14" t="s">
        <v>1135</v>
      </c>
      <c r="C191" s="14" t="s">
        <v>1136</v>
      </c>
      <c r="D191" s="15" t="s">
        <v>1124</v>
      </c>
      <c r="E191" s="25" t="s">
        <v>1137</v>
      </c>
      <c r="F191" s="14" t="s">
        <v>56</v>
      </c>
      <c r="G191" s="14" t="s">
        <v>106</v>
      </c>
      <c r="H191" s="26">
        <v>12036</v>
      </c>
      <c r="I191" s="31">
        <v>4530</v>
      </c>
      <c r="J191" s="25" t="s">
        <v>1138</v>
      </c>
      <c r="K191" s="26">
        <v>5000</v>
      </c>
      <c r="L191" s="25" t="s">
        <v>1139</v>
      </c>
      <c r="M191" s="14" t="s">
        <v>1128</v>
      </c>
      <c r="N191" s="14" t="s">
        <v>1129</v>
      </c>
    </row>
    <row r="192" spans="1:14" ht="67.5">
      <c r="A192" s="13">
        <v>4</v>
      </c>
      <c r="B192" s="14" t="s">
        <v>1140</v>
      </c>
      <c r="C192" s="14" t="s">
        <v>1141</v>
      </c>
      <c r="D192" s="15" t="s">
        <v>650</v>
      </c>
      <c r="E192" s="25" t="s">
        <v>1142</v>
      </c>
      <c r="F192" s="14" t="s">
        <v>40</v>
      </c>
      <c r="G192" s="14" t="s">
        <v>92</v>
      </c>
      <c r="H192" s="26">
        <v>118078</v>
      </c>
      <c r="I192" s="31">
        <v>69900</v>
      </c>
      <c r="J192" s="25" t="s">
        <v>1143</v>
      </c>
      <c r="K192" s="26">
        <v>30000</v>
      </c>
      <c r="L192" s="25" t="s">
        <v>1144</v>
      </c>
      <c r="M192" s="14" t="s">
        <v>1145</v>
      </c>
      <c r="N192" s="14" t="s">
        <v>1129</v>
      </c>
    </row>
    <row r="193" spans="1:14" ht="54">
      <c r="A193" s="13">
        <v>5</v>
      </c>
      <c r="B193" s="14" t="s">
        <v>1146</v>
      </c>
      <c r="C193" s="14" t="s">
        <v>1147</v>
      </c>
      <c r="D193" s="15" t="s">
        <v>170</v>
      </c>
      <c r="E193" s="25" t="s">
        <v>1148</v>
      </c>
      <c r="F193" s="14" t="s">
        <v>675</v>
      </c>
      <c r="G193" s="14" t="s">
        <v>781</v>
      </c>
      <c r="H193" s="26">
        <v>71900</v>
      </c>
      <c r="I193" s="31">
        <v>27963</v>
      </c>
      <c r="J193" s="25" t="s">
        <v>1149</v>
      </c>
      <c r="K193" s="26">
        <v>5000</v>
      </c>
      <c r="L193" s="25" t="s">
        <v>1150</v>
      </c>
      <c r="M193" s="14" t="s">
        <v>1151</v>
      </c>
      <c r="N193" s="14" t="s">
        <v>1129</v>
      </c>
    </row>
    <row r="194" spans="1:14" ht="54">
      <c r="A194" s="13">
        <v>6</v>
      </c>
      <c r="B194" s="14" t="s">
        <v>1152</v>
      </c>
      <c r="C194" s="14" t="s">
        <v>1153</v>
      </c>
      <c r="D194" s="15" t="s">
        <v>148</v>
      </c>
      <c r="E194" s="25" t="s">
        <v>1154</v>
      </c>
      <c r="F194" s="14" t="s">
        <v>561</v>
      </c>
      <c r="G194" s="14" t="s">
        <v>57</v>
      </c>
      <c r="H194" s="26">
        <v>300000</v>
      </c>
      <c r="I194" s="31">
        <v>191922</v>
      </c>
      <c r="J194" s="25" t="s">
        <v>1155</v>
      </c>
      <c r="K194" s="26">
        <v>25000</v>
      </c>
      <c r="L194" s="25" t="s">
        <v>1156</v>
      </c>
      <c r="M194" s="14" t="s">
        <v>1157</v>
      </c>
      <c r="N194" s="14" t="s">
        <v>1129</v>
      </c>
    </row>
    <row r="195" spans="1:14" ht="54">
      <c r="A195" s="13">
        <v>7</v>
      </c>
      <c r="B195" s="14" t="s">
        <v>1158</v>
      </c>
      <c r="C195" s="14" t="s">
        <v>1159</v>
      </c>
      <c r="D195" s="15" t="s">
        <v>826</v>
      </c>
      <c r="E195" s="25" t="s">
        <v>1160</v>
      </c>
      <c r="F195" s="14" t="s">
        <v>894</v>
      </c>
      <c r="G195" s="14" t="s">
        <v>1161</v>
      </c>
      <c r="H195" s="26">
        <v>63683</v>
      </c>
      <c r="I195" s="31">
        <v>28168</v>
      </c>
      <c r="J195" s="25" t="s">
        <v>1162</v>
      </c>
      <c r="K195" s="26">
        <v>20000</v>
      </c>
      <c r="L195" s="25" t="s">
        <v>1163</v>
      </c>
      <c r="M195" s="14" t="s">
        <v>1164</v>
      </c>
      <c r="N195" s="14" t="s">
        <v>1129</v>
      </c>
    </row>
    <row r="196" spans="1:14" ht="178.5" customHeight="1">
      <c r="A196" s="13">
        <v>8</v>
      </c>
      <c r="B196" s="14" t="s">
        <v>1165</v>
      </c>
      <c r="C196" s="14" t="s">
        <v>1166</v>
      </c>
      <c r="D196" s="15" t="s">
        <v>217</v>
      </c>
      <c r="E196" s="25" t="s">
        <v>1167</v>
      </c>
      <c r="F196" s="14" t="s">
        <v>1168</v>
      </c>
      <c r="G196" s="14" t="s">
        <v>781</v>
      </c>
      <c r="H196" s="26">
        <v>136135</v>
      </c>
      <c r="I196" s="31">
        <v>2500</v>
      </c>
      <c r="J196" s="25" t="s">
        <v>1169</v>
      </c>
      <c r="K196" s="26">
        <v>11800</v>
      </c>
      <c r="L196" s="25" t="s">
        <v>1170</v>
      </c>
      <c r="M196" s="14" t="s">
        <v>1171</v>
      </c>
      <c r="N196" s="14" t="s">
        <v>1129</v>
      </c>
    </row>
    <row r="197" spans="1:14" ht="228.75" customHeight="1">
      <c r="A197" s="13">
        <v>9</v>
      </c>
      <c r="B197" s="14" t="s">
        <v>1172</v>
      </c>
      <c r="C197" s="14" t="s">
        <v>1173</v>
      </c>
      <c r="D197" s="15" t="s">
        <v>162</v>
      </c>
      <c r="E197" s="25" t="s">
        <v>1174</v>
      </c>
      <c r="F197" s="14" t="s">
        <v>49</v>
      </c>
      <c r="G197" s="14" t="s">
        <v>1175</v>
      </c>
      <c r="H197" s="26">
        <v>176031</v>
      </c>
      <c r="I197" s="31">
        <v>51500</v>
      </c>
      <c r="J197" s="25" t="s">
        <v>1176</v>
      </c>
      <c r="K197" s="26">
        <v>30000</v>
      </c>
      <c r="L197" s="25" t="s">
        <v>1177</v>
      </c>
      <c r="M197" s="14" t="s">
        <v>1178</v>
      </c>
      <c r="N197" s="14" t="s">
        <v>1129</v>
      </c>
    </row>
    <row r="198" spans="1:14" ht="97.5" customHeight="1">
      <c r="A198" s="13">
        <v>10</v>
      </c>
      <c r="B198" s="14" t="s">
        <v>1179</v>
      </c>
      <c r="C198" s="14" t="s">
        <v>1180</v>
      </c>
      <c r="D198" s="15" t="s">
        <v>643</v>
      </c>
      <c r="E198" s="25" t="s">
        <v>1181</v>
      </c>
      <c r="F198" s="14" t="s">
        <v>49</v>
      </c>
      <c r="G198" s="14" t="s">
        <v>1182</v>
      </c>
      <c r="H198" s="26">
        <v>78443.34</v>
      </c>
      <c r="I198" s="31">
        <v>1039</v>
      </c>
      <c r="J198" s="25" t="s">
        <v>1183</v>
      </c>
      <c r="K198" s="26">
        <v>20000</v>
      </c>
      <c r="L198" s="25" t="s">
        <v>1184</v>
      </c>
      <c r="M198" s="14" t="s">
        <v>1185</v>
      </c>
      <c r="N198" s="14" t="s">
        <v>1129</v>
      </c>
    </row>
    <row r="199" spans="1:14" ht="97.5" customHeight="1">
      <c r="A199" s="13">
        <v>11</v>
      </c>
      <c r="B199" s="14" t="s">
        <v>1186</v>
      </c>
      <c r="C199" s="14" t="s">
        <v>1187</v>
      </c>
      <c r="D199" s="15" t="s">
        <v>191</v>
      </c>
      <c r="E199" s="25" t="s">
        <v>1188</v>
      </c>
      <c r="F199" s="14" t="s">
        <v>56</v>
      </c>
      <c r="G199" s="14" t="s">
        <v>57</v>
      </c>
      <c r="H199" s="26">
        <v>30000</v>
      </c>
      <c r="I199" s="31">
        <v>10300</v>
      </c>
      <c r="J199" s="25" t="s">
        <v>1189</v>
      </c>
      <c r="K199" s="26">
        <v>10000</v>
      </c>
      <c r="L199" s="25" t="s">
        <v>1190</v>
      </c>
      <c r="M199" s="14" t="s">
        <v>1191</v>
      </c>
      <c r="N199" s="14" t="s">
        <v>1129</v>
      </c>
    </row>
    <row r="200" spans="1:14" ht="97.5" customHeight="1">
      <c r="A200" s="13">
        <v>12</v>
      </c>
      <c r="B200" s="14" t="s">
        <v>1192</v>
      </c>
      <c r="C200" s="14" t="s">
        <v>1193</v>
      </c>
      <c r="D200" s="15" t="s">
        <v>287</v>
      </c>
      <c r="E200" s="25" t="s">
        <v>1194</v>
      </c>
      <c r="F200" s="14" t="s">
        <v>84</v>
      </c>
      <c r="G200" s="14" t="s">
        <v>57</v>
      </c>
      <c r="H200" s="26">
        <v>100000</v>
      </c>
      <c r="I200" s="31">
        <v>20300</v>
      </c>
      <c r="J200" s="25" t="s">
        <v>1195</v>
      </c>
      <c r="K200" s="26">
        <v>30000</v>
      </c>
      <c r="L200" s="25" t="s">
        <v>1196</v>
      </c>
      <c r="M200" s="14" t="s">
        <v>1197</v>
      </c>
      <c r="N200" s="14" t="s">
        <v>1129</v>
      </c>
    </row>
    <row r="201" spans="1:14" ht="97.5" customHeight="1">
      <c r="A201" s="13">
        <v>13</v>
      </c>
      <c r="B201" s="14" t="s">
        <v>1198</v>
      </c>
      <c r="C201" s="14" t="s">
        <v>1199</v>
      </c>
      <c r="D201" s="15" t="s">
        <v>162</v>
      </c>
      <c r="E201" s="25" t="s">
        <v>1200</v>
      </c>
      <c r="F201" s="14" t="s">
        <v>409</v>
      </c>
      <c r="G201" s="14" t="s">
        <v>41</v>
      </c>
      <c r="H201" s="26">
        <v>71885</v>
      </c>
      <c r="I201" s="31">
        <v>38030</v>
      </c>
      <c r="J201" s="25" t="s">
        <v>1201</v>
      </c>
      <c r="K201" s="26">
        <v>8000</v>
      </c>
      <c r="L201" s="25" t="s">
        <v>1202</v>
      </c>
      <c r="M201" s="14" t="s">
        <v>1203</v>
      </c>
      <c r="N201" s="14" t="s">
        <v>1129</v>
      </c>
    </row>
    <row r="202" spans="1:14" ht="117.75" customHeight="1">
      <c r="A202" s="13">
        <v>14</v>
      </c>
      <c r="B202" s="14" t="s">
        <v>1204</v>
      </c>
      <c r="C202" s="14" t="s">
        <v>1205</v>
      </c>
      <c r="D202" s="15" t="s">
        <v>1206</v>
      </c>
      <c r="E202" s="25" t="s">
        <v>1207</v>
      </c>
      <c r="F202" s="14" t="s">
        <v>56</v>
      </c>
      <c r="G202" s="14" t="s">
        <v>57</v>
      </c>
      <c r="H202" s="26">
        <v>20000</v>
      </c>
      <c r="I202" s="31">
        <v>5100</v>
      </c>
      <c r="J202" s="25" t="s">
        <v>1208</v>
      </c>
      <c r="K202" s="26">
        <v>3000</v>
      </c>
      <c r="L202" s="25" t="s">
        <v>1209</v>
      </c>
      <c r="M202" s="14" t="s">
        <v>1210</v>
      </c>
      <c r="N202" s="14" t="s">
        <v>1129</v>
      </c>
    </row>
    <row r="203" spans="1:14" ht="117.75" customHeight="1">
      <c r="A203" s="13">
        <v>15</v>
      </c>
      <c r="B203" s="14" t="s">
        <v>1211</v>
      </c>
      <c r="C203" s="14" t="s">
        <v>1212</v>
      </c>
      <c r="D203" s="15" t="s">
        <v>191</v>
      </c>
      <c r="E203" s="25" t="s">
        <v>1213</v>
      </c>
      <c r="F203" s="14" t="s">
        <v>56</v>
      </c>
      <c r="G203" s="14" t="s">
        <v>1214</v>
      </c>
      <c r="H203" s="26">
        <v>93000</v>
      </c>
      <c r="I203" s="31">
        <v>11750</v>
      </c>
      <c r="J203" s="25" t="s">
        <v>1215</v>
      </c>
      <c r="K203" s="26">
        <v>19960</v>
      </c>
      <c r="L203" s="25" t="s">
        <v>1216</v>
      </c>
      <c r="M203" s="14" t="s">
        <v>1217</v>
      </c>
      <c r="N203" s="14" t="s">
        <v>1129</v>
      </c>
    </row>
    <row r="204" spans="1:14" ht="67.5">
      <c r="A204" s="13">
        <v>16</v>
      </c>
      <c r="B204" s="14" t="s">
        <v>1218</v>
      </c>
      <c r="C204" s="14" t="s">
        <v>1219</v>
      </c>
      <c r="D204" s="15" t="s">
        <v>204</v>
      </c>
      <c r="E204" s="25" t="s">
        <v>1220</v>
      </c>
      <c r="F204" s="14" t="s">
        <v>40</v>
      </c>
      <c r="G204" s="14" t="s">
        <v>57</v>
      </c>
      <c r="H204" s="26">
        <v>80000</v>
      </c>
      <c r="I204" s="31">
        <v>35000</v>
      </c>
      <c r="J204" s="25" t="s">
        <v>1221</v>
      </c>
      <c r="K204" s="26">
        <v>15000</v>
      </c>
      <c r="L204" s="25" t="s">
        <v>1222</v>
      </c>
      <c r="M204" s="14" t="s">
        <v>1223</v>
      </c>
      <c r="N204" s="14" t="s">
        <v>1129</v>
      </c>
    </row>
    <row r="205" spans="1:14" ht="199.5" customHeight="1">
      <c r="A205" s="13">
        <v>17</v>
      </c>
      <c r="B205" s="14" t="s">
        <v>1224</v>
      </c>
      <c r="C205" s="14" t="s">
        <v>1225</v>
      </c>
      <c r="D205" s="15" t="s">
        <v>204</v>
      </c>
      <c r="E205" s="25" t="s">
        <v>1226</v>
      </c>
      <c r="F205" s="14" t="s">
        <v>49</v>
      </c>
      <c r="G205" s="14" t="s">
        <v>1227</v>
      </c>
      <c r="H205" s="26">
        <v>181694.66</v>
      </c>
      <c r="I205" s="31">
        <v>30000</v>
      </c>
      <c r="J205" s="25" t="s">
        <v>1228</v>
      </c>
      <c r="K205" s="26">
        <v>20000</v>
      </c>
      <c r="L205" s="25" t="s">
        <v>1229</v>
      </c>
      <c r="M205" s="14" t="s">
        <v>1230</v>
      </c>
      <c r="N205" s="14" t="s">
        <v>1129</v>
      </c>
    </row>
    <row r="206" spans="1:14" ht="96" customHeight="1">
      <c r="A206" s="13">
        <v>18</v>
      </c>
      <c r="B206" s="14" t="s">
        <v>1231</v>
      </c>
      <c r="C206" s="14" t="s">
        <v>1232</v>
      </c>
      <c r="D206" s="15" t="s">
        <v>407</v>
      </c>
      <c r="E206" s="25" t="s">
        <v>1233</v>
      </c>
      <c r="F206" s="14" t="s">
        <v>49</v>
      </c>
      <c r="G206" s="14" t="s">
        <v>1234</v>
      </c>
      <c r="H206" s="26">
        <v>10643</v>
      </c>
      <c r="I206" s="31">
        <v>1000</v>
      </c>
      <c r="J206" s="25" t="s">
        <v>1235</v>
      </c>
      <c r="K206" s="26">
        <v>2000</v>
      </c>
      <c r="L206" s="25" t="s">
        <v>1236</v>
      </c>
      <c r="M206" s="14" t="s">
        <v>1237</v>
      </c>
      <c r="N206" s="14" t="s">
        <v>1129</v>
      </c>
    </row>
    <row r="207" spans="1:14" ht="90" customHeight="1">
      <c r="A207" s="13">
        <v>19</v>
      </c>
      <c r="B207" s="14" t="s">
        <v>1238</v>
      </c>
      <c r="C207" s="14" t="s">
        <v>1239</v>
      </c>
      <c r="D207" s="15" t="s">
        <v>162</v>
      </c>
      <c r="E207" s="25" t="s">
        <v>1240</v>
      </c>
      <c r="F207" s="14" t="s">
        <v>382</v>
      </c>
      <c r="G207" s="14" t="s">
        <v>1241</v>
      </c>
      <c r="H207" s="26">
        <v>63912</v>
      </c>
      <c r="I207" s="31">
        <v>3000</v>
      </c>
      <c r="J207" s="25" t="s">
        <v>1242</v>
      </c>
      <c r="K207" s="26">
        <v>2000</v>
      </c>
      <c r="L207" s="25" t="s">
        <v>1243</v>
      </c>
      <c r="M207" s="14" t="s">
        <v>1237</v>
      </c>
      <c r="N207" s="14" t="s">
        <v>1129</v>
      </c>
    </row>
    <row r="208" spans="1:14" ht="108" customHeight="1">
      <c r="A208" s="13">
        <v>20</v>
      </c>
      <c r="B208" s="14" t="s">
        <v>1244</v>
      </c>
      <c r="C208" s="14" t="s">
        <v>1245</v>
      </c>
      <c r="D208" s="15" t="s">
        <v>162</v>
      </c>
      <c r="E208" s="25" t="s">
        <v>1246</v>
      </c>
      <c r="F208" s="14" t="s">
        <v>382</v>
      </c>
      <c r="G208" s="14" t="s">
        <v>1241</v>
      </c>
      <c r="H208" s="26">
        <v>67292</v>
      </c>
      <c r="I208" s="31">
        <v>3000</v>
      </c>
      <c r="J208" s="25" t="s">
        <v>1242</v>
      </c>
      <c r="K208" s="26">
        <v>2000</v>
      </c>
      <c r="L208" s="25" t="s">
        <v>1243</v>
      </c>
      <c r="M208" s="14" t="s">
        <v>1237</v>
      </c>
      <c r="N208" s="14" t="s">
        <v>1129</v>
      </c>
    </row>
    <row r="209" spans="1:14" ht="108" customHeight="1">
      <c r="A209" s="13">
        <v>21</v>
      </c>
      <c r="B209" s="14" t="s">
        <v>1247</v>
      </c>
      <c r="C209" s="14" t="s">
        <v>1248</v>
      </c>
      <c r="D209" s="15" t="s">
        <v>104</v>
      </c>
      <c r="E209" s="25" t="s">
        <v>1249</v>
      </c>
      <c r="F209" s="14" t="s">
        <v>56</v>
      </c>
      <c r="G209" s="14" t="s">
        <v>1250</v>
      </c>
      <c r="H209" s="26">
        <v>49994</v>
      </c>
      <c r="I209" s="31">
        <v>5419</v>
      </c>
      <c r="J209" s="25" t="s">
        <v>1251</v>
      </c>
      <c r="K209" s="26">
        <v>8300</v>
      </c>
      <c r="L209" s="25" t="s">
        <v>1252</v>
      </c>
      <c r="M209" s="14" t="s">
        <v>1253</v>
      </c>
      <c r="N209" s="14" t="s">
        <v>1129</v>
      </c>
    </row>
    <row r="210" spans="1:14" ht="67.5">
      <c r="A210" s="13">
        <v>22</v>
      </c>
      <c r="B210" s="14" t="s">
        <v>1254</v>
      </c>
      <c r="C210" s="14" t="s">
        <v>1255</v>
      </c>
      <c r="D210" s="15" t="s">
        <v>217</v>
      </c>
      <c r="E210" s="25" t="s">
        <v>1256</v>
      </c>
      <c r="F210" s="14" t="s">
        <v>1168</v>
      </c>
      <c r="G210" s="14" t="s">
        <v>1227</v>
      </c>
      <c r="H210" s="26">
        <v>230000</v>
      </c>
      <c r="I210" s="31">
        <v>15700</v>
      </c>
      <c r="J210" s="25" t="s">
        <v>1257</v>
      </c>
      <c r="K210" s="26">
        <v>20000</v>
      </c>
      <c r="L210" s="25" t="s">
        <v>1258</v>
      </c>
      <c r="M210" s="14" t="s">
        <v>1259</v>
      </c>
      <c r="N210" s="14" t="s">
        <v>1129</v>
      </c>
    </row>
    <row r="211" spans="1:14" ht="252.75" customHeight="1">
      <c r="A211" s="13">
        <v>23</v>
      </c>
      <c r="B211" s="14" t="s">
        <v>1260</v>
      </c>
      <c r="C211" s="14" t="s">
        <v>1261</v>
      </c>
      <c r="D211" s="15" t="s">
        <v>162</v>
      </c>
      <c r="E211" s="25" t="s">
        <v>1262</v>
      </c>
      <c r="F211" s="14" t="s">
        <v>1168</v>
      </c>
      <c r="G211" s="14" t="s">
        <v>1250</v>
      </c>
      <c r="H211" s="26">
        <v>201264.69</v>
      </c>
      <c r="I211" s="31">
        <v>15094</v>
      </c>
      <c r="J211" s="25" t="s">
        <v>1263</v>
      </c>
      <c r="K211" s="26">
        <v>13000</v>
      </c>
      <c r="L211" s="25" t="s">
        <v>1264</v>
      </c>
      <c r="M211" s="14" t="s">
        <v>1253</v>
      </c>
      <c r="N211" s="14" t="s">
        <v>1129</v>
      </c>
    </row>
    <row r="212" spans="1:14" ht="87" customHeight="1">
      <c r="A212" s="13">
        <v>24</v>
      </c>
      <c r="B212" s="14" t="s">
        <v>1265</v>
      </c>
      <c r="C212" s="14" t="s">
        <v>1266</v>
      </c>
      <c r="D212" s="15" t="s">
        <v>148</v>
      </c>
      <c r="E212" s="25" t="s">
        <v>1267</v>
      </c>
      <c r="F212" s="14" t="s">
        <v>84</v>
      </c>
      <c r="G212" s="14" t="s">
        <v>1227</v>
      </c>
      <c r="H212" s="26">
        <v>26569</v>
      </c>
      <c r="I212" s="31">
        <v>15543</v>
      </c>
      <c r="J212" s="25" t="s">
        <v>1268</v>
      </c>
      <c r="K212" s="26">
        <v>2500</v>
      </c>
      <c r="L212" s="25" t="s">
        <v>1269</v>
      </c>
      <c r="M212" s="14" t="s">
        <v>1270</v>
      </c>
      <c r="N212" s="14" t="s">
        <v>1129</v>
      </c>
    </row>
    <row r="213" spans="1:14" ht="99" customHeight="1">
      <c r="A213" s="13">
        <v>25</v>
      </c>
      <c r="B213" s="14" t="s">
        <v>1271</v>
      </c>
      <c r="C213" s="14" t="s">
        <v>1272</v>
      </c>
      <c r="D213" s="15" t="s">
        <v>162</v>
      </c>
      <c r="E213" s="25" t="s">
        <v>1273</v>
      </c>
      <c r="F213" s="14" t="s">
        <v>675</v>
      </c>
      <c r="G213" s="14" t="s">
        <v>1274</v>
      </c>
      <c r="H213" s="26">
        <v>37240</v>
      </c>
      <c r="I213" s="31">
        <v>27748</v>
      </c>
      <c r="J213" s="25" t="s">
        <v>1275</v>
      </c>
      <c r="K213" s="26">
        <v>3500</v>
      </c>
      <c r="L213" s="25" t="s">
        <v>1276</v>
      </c>
      <c r="M213" s="14" t="s">
        <v>1270</v>
      </c>
      <c r="N213" s="14" t="s">
        <v>1129</v>
      </c>
    </row>
    <row r="214" spans="1:14" ht="81">
      <c r="A214" s="13">
        <v>26</v>
      </c>
      <c r="B214" s="14" t="s">
        <v>1277</v>
      </c>
      <c r="C214" s="14" t="s">
        <v>1278</v>
      </c>
      <c r="D214" s="15" t="s">
        <v>217</v>
      </c>
      <c r="E214" s="25" t="s">
        <v>1279</v>
      </c>
      <c r="F214" s="14" t="s">
        <v>56</v>
      </c>
      <c r="G214" s="14" t="s">
        <v>1182</v>
      </c>
      <c r="H214" s="26">
        <v>32914</v>
      </c>
      <c r="I214" s="31">
        <v>5200</v>
      </c>
      <c r="J214" s="25" t="s">
        <v>1280</v>
      </c>
      <c r="K214" s="26">
        <v>5000</v>
      </c>
      <c r="L214" s="25" t="s">
        <v>1281</v>
      </c>
      <c r="M214" s="14" t="s">
        <v>1282</v>
      </c>
      <c r="N214" s="14" t="s">
        <v>1129</v>
      </c>
    </row>
    <row r="215" spans="1:14" ht="67.5">
      <c r="A215" s="13">
        <v>27</v>
      </c>
      <c r="B215" s="14" t="s">
        <v>1283</v>
      </c>
      <c r="C215" s="14" t="s">
        <v>1284</v>
      </c>
      <c r="D215" s="15" t="s">
        <v>155</v>
      </c>
      <c r="E215" s="25" t="s">
        <v>1285</v>
      </c>
      <c r="F215" s="14" t="s">
        <v>382</v>
      </c>
      <c r="G215" s="14" t="s">
        <v>1182</v>
      </c>
      <c r="H215" s="26">
        <v>80000</v>
      </c>
      <c r="I215" s="31">
        <v>10000</v>
      </c>
      <c r="J215" s="25" t="s">
        <v>1286</v>
      </c>
      <c r="K215" s="26">
        <v>5000</v>
      </c>
      <c r="L215" s="25" t="s">
        <v>1287</v>
      </c>
      <c r="M215" s="14" t="s">
        <v>1288</v>
      </c>
      <c r="N215" s="14" t="s">
        <v>1129</v>
      </c>
    </row>
    <row r="216" spans="1:14" ht="60.75" customHeight="1">
      <c r="A216" s="13">
        <v>28</v>
      </c>
      <c r="B216" s="14" t="s">
        <v>1289</v>
      </c>
      <c r="C216" s="14" t="s">
        <v>1290</v>
      </c>
      <c r="D216" s="15" t="s">
        <v>400</v>
      </c>
      <c r="E216" s="25" t="s">
        <v>1291</v>
      </c>
      <c r="F216" s="14" t="s">
        <v>56</v>
      </c>
      <c r="G216" s="14" t="s">
        <v>1250</v>
      </c>
      <c r="H216" s="26">
        <v>41982</v>
      </c>
      <c r="I216" s="31">
        <v>12900</v>
      </c>
      <c r="J216" s="25" t="s">
        <v>1292</v>
      </c>
      <c r="K216" s="26">
        <v>10000</v>
      </c>
      <c r="L216" s="25" t="s">
        <v>1293</v>
      </c>
      <c r="M216" s="14" t="s">
        <v>1294</v>
      </c>
      <c r="N216" s="14" t="s">
        <v>1129</v>
      </c>
    </row>
    <row r="217" spans="1:14" ht="40.5">
      <c r="A217" s="13">
        <v>29</v>
      </c>
      <c r="B217" s="14" t="s">
        <v>1295</v>
      </c>
      <c r="C217" s="14" t="s">
        <v>1296</v>
      </c>
      <c r="D217" s="15" t="s">
        <v>170</v>
      </c>
      <c r="E217" s="25" t="s">
        <v>1297</v>
      </c>
      <c r="F217" s="14" t="s">
        <v>40</v>
      </c>
      <c r="G217" s="14" t="s">
        <v>1298</v>
      </c>
      <c r="H217" s="26">
        <v>11000</v>
      </c>
      <c r="I217" s="31">
        <v>7007</v>
      </c>
      <c r="J217" s="25" t="s">
        <v>1299</v>
      </c>
      <c r="K217" s="26">
        <v>2000</v>
      </c>
      <c r="L217" s="25" t="s">
        <v>1300</v>
      </c>
      <c r="M217" s="14" t="s">
        <v>1301</v>
      </c>
      <c r="N217" s="14" t="s">
        <v>1129</v>
      </c>
    </row>
    <row r="218" spans="1:14" ht="108" customHeight="1">
      <c r="A218" s="13">
        <v>30</v>
      </c>
      <c r="B218" s="14" t="s">
        <v>1302</v>
      </c>
      <c r="C218" s="14" t="s">
        <v>1303</v>
      </c>
      <c r="D218" s="15" t="s">
        <v>407</v>
      </c>
      <c r="E218" s="25" t="s">
        <v>1304</v>
      </c>
      <c r="F218" s="14" t="s">
        <v>49</v>
      </c>
      <c r="G218" s="14" t="s">
        <v>1305</v>
      </c>
      <c r="H218" s="26">
        <v>154403</v>
      </c>
      <c r="I218" s="31">
        <v>2708</v>
      </c>
      <c r="J218" s="25" t="s">
        <v>1306</v>
      </c>
      <c r="K218" s="26">
        <v>6000</v>
      </c>
      <c r="L218" s="25" t="s">
        <v>1307</v>
      </c>
      <c r="M218" s="14" t="s">
        <v>1308</v>
      </c>
      <c r="N218" s="14" t="s">
        <v>1129</v>
      </c>
    </row>
    <row r="219" spans="1:14" ht="108" customHeight="1">
      <c r="A219" s="13">
        <v>31</v>
      </c>
      <c r="B219" s="14" t="s">
        <v>1309</v>
      </c>
      <c r="C219" s="14" t="s">
        <v>1310</v>
      </c>
      <c r="D219" s="15" t="s">
        <v>400</v>
      </c>
      <c r="E219" s="25" t="s">
        <v>1311</v>
      </c>
      <c r="F219" s="14" t="s">
        <v>56</v>
      </c>
      <c r="G219" s="14" t="s">
        <v>1312</v>
      </c>
      <c r="H219" s="26">
        <v>31540</v>
      </c>
      <c r="I219" s="31">
        <v>10000</v>
      </c>
      <c r="J219" s="25" t="s">
        <v>1313</v>
      </c>
      <c r="K219" s="26">
        <v>15000</v>
      </c>
      <c r="L219" s="25" t="s">
        <v>1314</v>
      </c>
      <c r="M219" s="14" t="s">
        <v>1315</v>
      </c>
      <c r="N219" s="14" t="s">
        <v>1129</v>
      </c>
    </row>
    <row r="220" spans="1:14" ht="108" customHeight="1">
      <c r="A220" s="13">
        <v>32</v>
      </c>
      <c r="B220" s="14" t="s">
        <v>1316</v>
      </c>
      <c r="C220" s="14" t="s">
        <v>1317</v>
      </c>
      <c r="D220" s="15" t="s">
        <v>261</v>
      </c>
      <c r="E220" s="25" t="s">
        <v>1318</v>
      </c>
      <c r="F220" s="14" t="s">
        <v>1319</v>
      </c>
      <c r="G220" s="14" t="s">
        <v>1274</v>
      </c>
      <c r="H220" s="26">
        <v>50000</v>
      </c>
      <c r="I220" s="31">
        <v>4000</v>
      </c>
      <c r="J220" s="25" t="s">
        <v>1320</v>
      </c>
      <c r="K220" s="26">
        <v>10000</v>
      </c>
      <c r="L220" s="25" t="s">
        <v>1321</v>
      </c>
      <c r="M220" s="14" t="s">
        <v>1322</v>
      </c>
      <c r="N220" s="14" t="s">
        <v>1129</v>
      </c>
    </row>
    <row r="221" spans="1:14" ht="72.75" customHeight="1">
      <c r="A221" s="13">
        <v>33</v>
      </c>
      <c r="B221" s="14" t="s">
        <v>1323</v>
      </c>
      <c r="C221" s="14" t="s">
        <v>1324</v>
      </c>
      <c r="D221" s="15" t="s">
        <v>261</v>
      </c>
      <c r="E221" s="25" t="s">
        <v>1325</v>
      </c>
      <c r="F221" s="14" t="s">
        <v>49</v>
      </c>
      <c r="G221" s="14" t="s">
        <v>1326</v>
      </c>
      <c r="H221" s="26">
        <v>60000</v>
      </c>
      <c r="I221" s="31">
        <v>27050</v>
      </c>
      <c r="J221" s="25" t="s">
        <v>1327</v>
      </c>
      <c r="K221" s="26">
        <v>5000</v>
      </c>
      <c r="L221" s="25" t="s">
        <v>1328</v>
      </c>
      <c r="M221" s="14" t="s">
        <v>1329</v>
      </c>
      <c r="N221" s="14" t="s">
        <v>1129</v>
      </c>
    </row>
    <row r="222" spans="1:14" ht="72.75" customHeight="1">
      <c r="A222" s="13">
        <v>34</v>
      </c>
      <c r="B222" s="14" t="s">
        <v>1330</v>
      </c>
      <c r="C222" s="14" t="s">
        <v>1331</v>
      </c>
      <c r="D222" s="15" t="s">
        <v>261</v>
      </c>
      <c r="E222" s="25" t="s">
        <v>1332</v>
      </c>
      <c r="F222" s="14" t="s">
        <v>84</v>
      </c>
      <c r="G222" s="14" t="s">
        <v>1326</v>
      </c>
      <c r="H222" s="26">
        <v>105000</v>
      </c>
      <c r="I222" s="31">
        <v>60900</v>
      </c>
      <c r="J222" s="25" t="s">
        <v>1333</v>
      </c>
      <c r="K222" s="26">
        <v>5000</v>
      </c>
      <c r="L222" s="25" t="s">
        <v>1334</v>
      </c>
      <c r="M222" s="14" t="s">
        <v>1335</v>
      </c>
      <c r="N222" s="14" t="s">
        <v>1129</v>
      </c>
    </row>
    <row r="223" spans="1:14" ht="123.75" customHeight="1">
      <c r="A223" s="13">
        <v>35</v>
      </c>
      <c r="B223" s="14" t="s">
        <v>1336</v>
      </c>
      <c r="C223" s="14" t="s">
        <v>1337</v>
      </c>
      <c r="D223" s="15" t="s">
        <v>261</v>
      </c>
      <c r="E223" s="25" t="s">
        <v>1338</v>
      </c>
      <c r="F223" s="14" t="s">
        <v>49</v>
      </c>
      <c r="G223" s="14" t="s">
        <v>1339</v>
      </c>
      <c r="H223" s="26">
        <v>125000</v>
      </c>
      <c r="I223" s="31">
        <v>53260</v>
      </c>
      <c r="J223" s="25" t="s">
        <v>1340</v>
      </c>
      <c r="K223" s="26">
        <v>25000</v>
      </c>
      <c r="L223" s="25" t="s">
        <v>1341</v>
      </c>
      <c r="M223" s="14" t="s">
        <v>1342</v>
      </c>
      <c r="N223" s="14" t="s">
        <v>1129</v>
      </c>
    </row>
    <row r="224" spans="1:14" ht="123.75" customHeight="1">
      <c r="A224" s="13">
        <v>36</v>
      </c>
      <c r="B224" s="14" t="s">
        <v>1343</v>
      </c>
      <c r="C224" s="14" t="s">
        <v>1344</v>
      </c>
      <c r="D224" s="15" t="s">
        <v>261</v>
      </c>
      <c r="E224" s="25" t="s">
        <v>1345</v>
      </c>
      <c r="F224" s="14" t="s">
        <v>49</v>
      </c>
      <c r="G224" s="14" t="s">
        <v>57</v>
      </c>
      <c r="H224" s="26">
        <v>35000</v>
      </c>
      <c r="I224" s="31">
        <v>29250</v>
      </c>
      <c r="J224" s="25" t="s">
        <v>1346</v>
      </c>
      <c r="K224" s="26">
        <v>2000</v>
      </c>
      <c r="L224" s="25" t="s">
        <v>1341</v>
      </c>
      <c r="M224" s="14" t="s">
        <v>1347</v>
      </c>
      <c r="N224" s="14" t="s">
        <v>1129</v>
      </c>
    </row>
    <row r="225" spans="1:14" ht="123.75" customHeight="1">
      <c r="A225" s="13">
        <v>37</v>
      </c>
      <c r="B225" s="14" t="s">
        <v>1348</v>
      </c>
      <c r="C225" s="14" t="s">
        <v>1349</v>
      </c>
      <c r="D225" s="15" t="s">
        <v>162</v>
      </c>
      <c r="E225" s="25" t="s">
        <v>1350</v>
      </c>
      <c r="F225" s="14" t="s">
        <v>56</v>
      </c>
      <c r="G225" s="14" t="s">
        <v>1305</v>
      </c>
      <c r="H225" s="26">
        <v>158384</v>
      </c>
      <c r="I225" s="31">
        <v>23000</v>
      </c>
      <c r="J225" s="25" t="s">
        <v>1351</v>
      </c>
      <c r="K225" s="26">
        <v>30000</v>
      </c>
      <c r="L225" s="25" t="s">
        <v>1352</v>
      </c>
      <c r="M225" s="14" t="s">
        <v>1353</v>
      </c>
      <c r="N225" s="14" t="s">
        <v>1129</v>
      </c>
    </row>
    <row r="226" spans="1:14" ht="129" customHeight="1">
      <c r="A226" s="13">
        <v>38</v>
      </c>
      <c r="B226" s="14" t="s">
        <v>1354</v>
      </c>
      <c r="C226" s="14" t="s">
        <v>1355</v>
      </c>
      <c r="D226" s="15" t="s">
        <v>261</v>
      </c>
      <c r="E226" s="25" t="s">
        <v>1356</v>
      </c>
      <c r="F226" s="14" t="s">
        <v>40</v>
      </c>
      <c r="G226" s="14" t="s">
        <v>1227</v>
      </c>
      <c r="H226" s="26">
        <v>10200</v>
      </c>
      <c r="I226" s="31">
        <v>10000</v>
      </c>
      <c r="J226" s="25" t="s">
        <v>1357</v>
      </c>
      <c r="K226" s="26">
        <v>4000</v>
      </c>
      <c r="L226" s="25" t="s">
        <v>1358</v>
      </c>
      <c r="M226" s="14" t="s">
        <v>1359</v>
      </c>
      <c r="N226" s="14" t="s">
        <v>1129</v>
      </c>
    </row>
    <row r="227" spans="1:14" ht="148.5">
      <c r="A227" s="13">
        <v>39</v>
      </c>
      <c r="B227" s="14" t="s">
        <v>1360</v>
      </c>
      <c r="C227" s="14" t="s">
        <v>1361</v>
      </c>
      <c r="D227" s="15" t="s">
        <v>162</v>
      </c>
      <c r="E227" s="25" t="s">
        <v>1362</v>
      </c>
      <c r="F227" s="14" t="s">
        <v>409</v>
      </c>
      <c r="G227" s="14" t="s">
        <v>1250</v>
      </c>
      <c r="H227" s="26">
        <v>112000</v>
      </c>
      <c r="I227" s="31">
        <v>37176</v>
      </c>
      <c r="J227" s="25" t="s">
        <v>1363</v>
      </c>
      <c r="K227" s="26">
        <v>3500</v>
      </c>
      <c r="L227" s="25" t="s">
        <v>1364</v>
      </c>
      <c r="M227" s="14" t="s">
        <v>1365</v>
      </c>
      <c r="N227" s="14" t="s">
        <v>1129</v>
      </c>
    </row>
    <row r="228" spans="1:14" ht="111.75" customHeight="1">
      <c r="A228" s="13">
        <v>40</v>
      </c>
      <c r="B228" s="14" t="s">
        <v>1366</v>
      </c>
      <c r="C228" s="14" t="s">
        <v>1367</v>
      </c>
      <c r="D228" s="15" t="s">
        <v>162</v>
      </c>
      <c r="E228" s="25" t="s">
        <v>1368</v>
      </c>
      <c r="F228" s="14" t="s">
        <v>997</v>
      </c>
      <c r="G228" s="14" t="s">
        <v>57</v>
      </c>
      <c r="H228" s="26">
        <v>24000</v>
      </c>
      <c r="I228" s="31">
        <v>5010</v>
      </c>
      <c r="J228" s="25" t="s">
        <v>1369</v>
      </c>
      <c r="K228" s="26">
        <v>10000</v>
      </c>
      <c r="L228" s="25" t="s">
        <v>1370</v>
      </c>
      <c r="M228" s="14" t="s">
        <v>1371</v>
      </c>
      <c r="N228" s="14" t="s">
        <v>1129</v>
      </c>
    </row>
    <row r="229" spans="1:14" ht="111.75" customHeight="1">
      <c r="A229" s="13">
        <v>41</v>
      </c>
      <c r="B229" s="14" t="s">
        <v>1372</v>
      </c>
      <c r="C229" s="14" t="s">
        <v>1373</v>
      </c>
      <c r="D229" s="15" t="s">
        <v>217</v>
      </c>
      <c r="E229" s="25" t="s">
        <v>1374</v>
      </c>
      <c r="F229" s="14" t="s">
        <v>33</v>
      </c>
      <c r="G229" s="14" t="s">
        <v>1375</v>
      </c>
      <c r="H229" s="26">
        <v>35580</v>
      </c>
      <c r="I229" s="31">
        <v>21300</v>
      </c>
      <c r="J229" s="25" t="s">
        <v>1376</v>
      </c>
      <c r="K229" s="26">
        <v>4000</v>
      </c>
      <c r="L229" s="25" t="s">
        <v>1377</v>
      </c>
      <c r="M229" s="14" t="s">
        <v>1378</v>
      </c>
      <c r="N229" s="14" t="s">
        <v>1129</v>
      </c>
    </row>
    <row r="230" spans="1:14" ht="93" customHeight="1">
      <c r="A230" s="13">
        <v>42</v>
      </c>
      <c r="B230" s="14" t="s">
        <v>1379</v>
      </c>
      <c r="C230" s="14" t="s">
        <v>1380</v>
      </c>
      <c r="D230" s="15" t="s">
        <v>1381</v>
      </c>
      <c r="E230" s="25" t="s">
        <v>1382</v>
      </c>
      <c r="F230" s="14" t="s">
        <v>56</v>
      </c>
      <c r="G230" s="14" t="s">
        <v>1383</v>
      </c>
      <c r="H230" s="26">
        <v>23568</v>
      </c>
      <c r="I230" s="31">
        <v>3900</v>
      </c>
      <c r="J230" s="25" t="s">
        <v>1384</v>
      </c>
      <c r="K230" s="26">
        <v>5000</v>
      </c>
      <c r="L230" s="25" t="s">
        <v>1385</v>
      </c>
      <c r="M230" s="14" t="s">
        <v>1386</v>
      </c>
      <c r="N230" s="14" t="s">
        <v>1129</v>
      </c>
    </row>
    <row r="231" spans="1:14" ht="67.5">
      <c r="A231" s="13">
        <v>43</v>
      </c>
      <c r="B231" s="14" t="s">
        <v>1387</v>
      </c>
      <c r="C231" s="14" t="s">
        <v>1388</v>
      </c>
      <c r="D231" s="15" t="s">
        <v>261</v>
      </c>
      <c r="E231" s="25" t="s">
        <v>1389</v>
      </c>
      <c r="F231" s="14" t="s">
        <v>84</v>
      </c>
      <c r="G231" s="14" t="s">
        <v>1227</v>
      </c>
      <c r="H231" s="26">
        <v>90000</v>
      </c>
      <c r="I231" s="31">
        <v>15050</v>
      </c>
      <c r="J231" s="25" t="s">
        <v>1390</v>
      </c>
      <c r="K231" s="26">
        <v>15000</v>
      </c>
      <c r="L231" s="25" t="s">
        <v>1391</v>
      </c>
      <c r="M231" s="14" t="s">
        <v>1392</v>
      </c>
      <c r="N231" s="14" t="s">
        <v>1129</v>
      </c>
    </row>
    <row r="232" spans="1:14" ht="228" customHeight="1">
      <c r="A232" s="13">
        <v>44</v>
      </c>
      <c r="B232" s="14" t="s">
        <v>1393</v>
      </c>
      <c r="C232" s="14" t="s">
        <v>1394</v>
      </c>
      <c r="D232" s="15" t="s">
        <v>1395</v>
      </c>
      <c r="E232" s="25" t="s">
        <v>1396</v>
      </c>
      <c r="F232" s="14" t="s">
        <v>1397</v>
      </c>
      <c r="G232" s="14" t="s">
        <v>1274</v>
      </c>
      <c r="H232" s="26">
        <v>57764</v>
      </c>
      <c r="I232" s="31">
        <v>5130</v>
      </c>
      <c r="J232" s="25" t="s">
        <v>1398</v>
      </c>
      <c r="K232" s="26">
        <v>3000</v>
      </c>
      <c r="L232" s="25" t="s">
        <v>1399</v>
      </c>
      <c r="M232" s="14" t="s">
        <v>1400</v>
      </c>
      <c r="N232" s="14" t="s">
        <v>1129</v>
      </c>
    </row>
    <row r="233" spans="1:14" ht="130.5" customHeight="1">
      <c r="A233" s="13">
        <v>45</v>
      </c>
      <c r="B233" s="14" t="s">
        <v>1401</v>
      </c>
      <c r="C233" s="14" t="s">
        <v>1402</v>
      </c>
      <c r="D233" s="15" t="s">
        <v>643</v>
      </c>
      <c r="E233" s="25" t="s">
        <v>1403</v>
      </c>
      <c r="F233" s="14" t="s">
        <v>56</v>
      </c>
      <c r="G233" s="14" t="s">
        <v>1274</v>
      </c>
      <c r="H233" s="26">
        <v>150000</v>
      </c>
      <c r="I233" s="31">
        <v>35000</v>
      </c>
      <c r="J233" s="25" t="s">
        <v>1404</v>
      </c>
      <c r="K233" s="26">
        <v>30000</v>
      </c>
      <c r="L233" s="25" t="s">
        <v>1405</v>
      </c>
      <c r="M233" s="14" t="s">
        <v>1406</v>
      </c>
      <c r="N233" s="14" t="s">
        <v>1129</v>
      </c>
    </row>
    <row r="234" spans="1:14" ht="14.25">
      <c r="A234" s="13"/>
      <c r="B234" s="32" t="s">
        <v>1407</v>
      </c>
      <c r="C234" s="14"/>
      <c r="D234" s="15"/>
      <c r="E234" s="25"/>
      <c r="F234" s="14"/>
      <c r="G234" s="14"/>
      <c r="H234" s="26"/>
      <c r="I234" s="31"/>
      <c r="J234" s="25"/>
      <c r="K234" s="26"/>
      <c r="L234" s="25"/>
      <c r="M234" s="14"/>
      <c r="N234" s="14"/>
    </row>
    <row r="235" spans="1:14" ht="14.25">
      <c r="A235" s="10" t="s">
        <v>19</v>
      </c>
      <c r="B235" s="12">
        <f>COUNTIF(N236:N1245,"=北海市人民政府")</f>
        <v>35</v>
      </c>
      <c r="C235" s="10"/>
      <c r="D235" s="11"/>
      <c r="E235" s="23"/>
      <c r="F235" s="21"/>
      <c r="G235" s="10"/>
      <c r="H235" s="24">
        <f>SUMIF(N236:N1245,"=北海市人民政府",H236:H1245)</f>
        <v>9254467.08</v>
      </c>
      <c r="I235" s="22">
        <f>SUMIF(N236:N1245,"=北海市人民政府",I236:I1245)</f>
        <v>1785631</v>
      </c>
      <c r="J235" s="29"/>
      <c r="K235" s="24">
        <f>SUMIF(N236:N1245,"=北海市人民政府",K236:K1245)</f>
        <v>460500</v>
      </c>
      <c r="L235" s="30"/>
      <c r="M235" s="10"/>
      <c r="N235" s="10"/>
    </row>
    <row r="236" spans="1:14" ht="144" customHeight="1">
      <c r="A236" s="13">
        <v>1</v>
      </c>
      <c r="B236" s="14" t="s">
        <v>1408</v>
      </c>
      <c r="C236" s="14" t="s">
        <v>1409</v>
      </c>
      <c r="D236" s="15" t="s">
        <v>650</v>
      </c>
      <c r="E236" s="25" t="s">
        <v>1410</v>
      </c>
      <c r="F236" s="14" t="s">
        <v>56</v>
      </c>
      <c r="G236" s="14" t="s">
        <v>1305</v>
      </c>
      <c r="H236" s="26">
        <v>87166</v>
      </c>
      <c r="I236" s="31">
        <v>6300</v>
      </c>
      <c r="J236" s="25" t="s">
        <v>1411</v>
      </c>
      <c r="K236" s="26">
        <v>6000</v>
      </c>
      <c r="L236" s="25" t="s">
        <v>1412</v>
      </c>
      <c r="M236" s="14" t="s">
        <v>1413</v>
      </c>
      <c r="N236" s="14" t="s">
        <v>1414</v>
      </c>
    </row>
    <row r="237" spans="1:14" ht="54">
      <c r="A237" s="13">
        <v>2</v>
      </c>
      <c r="B237" s="14" t="s">
        <v>1415</v>
      </c>
      <c r="C237" s="14" t="s">
        <v>1416</v>
      </c>
      <c r="D237" s="15" t="s">
        <v>1417</v>
      </c>
      <c r="E237" s="25" t="s">
        <v>1418</v>
      </c>
      <c r="F237" s="14" t="s">
        <v>24</v>
      </c>
      <c r="G237" s="14" t="s">
        <v>1419</v>
      </c>
      <c r="H237" s="26">
        <v>146683</v>
      </c>
      <c r="I237" s="31">
        <v>111444</v>
      </c>
      <c r="J237" s="25" t="s">
        <v>1420</v>
      </c>
      <c r="K237" s="26">
        <v>8000</v>
      </c>
      <c r="L237" s="25" t="s">
        <v>1421</v>
      </c>
      <c r="M237" s="14" t="s">
        <v>1422</v>
      </c>
      <c r="N237" s="14" t="s">
        <v>1414</v>
      </c>
    </row>
    <row r="238" spans="1:14" ht="111.75" customHeight="1">
      <c r="A238" s="13">
        <v>3</v>
      </c>
      <c r="B238" s="14" t="s">
        <v>1423</v>
      </c>
      <c r="C238" s="14" t="s">
        <v>1424</v>
      </c>
      <c r="D238" s="15" t="s">
        <v>217</v>
      </c>
      <c r="E238" s="25" t="s">
        <v>1425</v>
      </c>
      <c r="F238" s="14" t="s">
        <v>56</v>
      </c>
      <c r="G238" s="14" t="s">
        <v>781</v>
      </c>
      <c r="H238" s="26">
        <v>96100</v>
      </c>
      <c r="I238" s="31">
        <v>3021</v>
      </c>
      <c r="J238" s="25" t="s">
        <v>1426</v>
      </c>
      <c r="K238" s="26">
        <v>3000</v>
      </c>
      <c r="L238" s="25" t="s">
        <v>1427</v>
      </c>
      <c r="M238" s="14" t="s">
        <v>1428</v>
      </c>
      <c r="N238" s="14" t="s">
        <v>1414</v>
      </c>
    </row>
    <row r="239" spans="1:14" ht="87.75" customHeight="1">
      <c r="A239" s="13">
        <v>4</v>
      </c>
      <c r="B239" s="14" t="s">
        <v>1429</v>
      </c>
      <c r="C239" s="14" t="s">
        <v>1430</v>
      </c>
      <c r="D239" s="15" t="s">
        <v>407</v>
      </c>
      <c r="E239" s="25" t="s">
        <v>1431</v>
      </c>
      <c r="F239" s="14" t="s">
        <v>486</v>
      </c>
      <c r="G239" s="14" t="s">
        <v>164</v>
      </c>
      <c r="H239" s="26">
        <v>103857</v>
      </c>
      <c r="I239" s="31">
        <v>75664</v>
      </c>
      <c r="J239" s="25" t="s">
        <v>1432</v>
      </c>
      <c r="K239" s="26">
        <v>10000</v>
      </c>
      <c r="L239" s="25" t="s">
        <v>1433</v>
      </c>
      <c r="M239" s="14" t="s">
        <v>1434</v>
      </c>
      <c r="N239" s="14" t="s">
        <v>1414</v>
      </c>
    </row>
    <row r="240" spans="1:14" ht="87.75" customHeight="1">
      <c r="A240" s="13">
        <v>5</v>
      </c>
      <c r="B240" s="14" t="s">
        <v>1435</v>
      </c>
      <c r="C240" s="14" t="s">
        <v>1436</v>
      </c>
      <c r="D240" s="15" t="s">
        <v>1381</v>
      </c>
      <c r="E240" s="25" t="s">
        <v>1437</v>
      </c>
      <c r="F240" s="14" t="s">
        <v>479</v>
      </c>
      <c r="G240" s="14" t="s">
        <v>164</v>
      </c>
      <c r="H240" s="26">
        <v>36620</v>
      </c>
      <c r="I240" s="31">
        <v>4605</v>
      </c>
      <c r="J240" s="25" t="s">
        <v>1438</v>
      </c>
      <c r="K240" s="26">
        <v>3000</v>
      </c>
      <c r="L240" s="25" t="s">
        <v>1439</v>
      </c>
      <c r="M240" s="14" t="s">
        <v>1440</v>
      </c>
      <c r="N240" s="14" t="s">
        <v>1414</v>
      </c>
    </row>
    <row r="241" spans="1:14" ht="108" customHeight="1">
      <c r="A241" s="13">
        <v>6</v>
      </c>
      <c r="B241" s="14" t="s">
        <v>1441</v>
      </c>
      <c r="C241" s="14" t="s">
        <v>1442</v>
      </c>
      <c r="D241" s="15" t="s">
        <v>420</v>
      </c>
      <c r="E241" s="25" t="s">
        <v>1443</v>
      </c>
      <c r="F241" s="14" t="s">
        <v>486</v>
      </c>
      <c r="G241" s="14" t="s">
        <v>164</v>
      </c>
      <c r="H241" s="26">
        <v>10000</v>
      </c>
      <c r="I241" s="31">
        <v>4100</v>
      </c>
      <c r="J241" s="25" t="s">
        <v>1444</v>
      </c>
      <c r="K241" s="26">
        <v>1000</v>
      </c>
      <c r="L241" s="25" t="s">
        <v>1445</v>
      </c>
      <c r="M241" s="14" t="s">
        <v>1446</v>
      </c>
      <c r="N241" s="14" t="s">
        <v>1414</v>
      </c>
    </row>
    <row r="242" spans="1:14" ht="108" customHeight="1">
      <c r="A242" s="13">
        <v>7</v>
      </c>
      <c r="B242" s="14" t="s">
        <v>1447</v>
      </c>
      <c r="C242" s="14" t="s">
        <v>1448</v>
      </c>
      <c r="D242" s="15" t="s">
        <v>1381</v>
      </c>
      <c r="E242" s="25" t="s">
        <v>1449</v>
      </c>
      <c r="F242" s="14" t="s">
        <v>486</v>
      </c>
      <c r="G242" s="14" t="s">
        <v>1450</v>
      </c>
      <c r="H242" s="26">
        <v>10150</v>
      </c>
      <c r="I242" s="31">
        <v>1230</v>
      </c>
      <c r="J242" s="25" t="s">
        <v>1451</v>
      </c>
      <c r="K242" s="26">
        <v>1000</v>
      </c>
      <c r="L242" s="25" t="s">
        <v>1452</v>
      </c>
      <c r="M242" s="14" t="s">
        <v>1453</v>
      </c>
      <c r="N242" s="14" t="s">
        <v>1414</v>
      </c>
    </row>
    <row r="243" spans="1:14" ht="108" customHeight="1">
      <c r="A243" s="13">
        <v>8</v>
      </c>
      <c r="B243" s="14" t="s">
        <v>1454</v>
      </c>
      <c r="C243" s="14" t="s">
        <v>1455</v>
      </c>
      <c r="D243" s="15" t="s">
        <v>148</v>
      </c>
      <c r="E243" s="25" t="s">
        <v>1456</v>
      </c>
      <c r="F243" s="14" t="s">
        <v>56</v>
      </c>
      <c r="G243" s="14" t="s">
        <v>781</v>
      </c>
      <c r="H243" s="26">
        <v>200000</v>
      </c>
      <c r="I243" s="31">
        <v>98733</v>
      </c>
      <c r="J243" s="25" t="s">
        <v>1457</v>
      </c>
      <c r="K243" s="26">
        <v>5000</v>
      </c>
      <c r="L243" s="25" t="s">
        <v>1458</v>
      </c>
      <c r="M243" s="14" t="s">
        <v>1459</v>
      </c>
      <c r="N243" s="14" t="s">
        <v>1414</v>
      </c>
    </row>
    <row r="244" spans="1:14" ht="112.5" customHeight="1">
      <c r="A244" s="13">
        <v>9</v>
      </c>
      <c r="B244" s="14" t="s">
        <v>1460</v>
      </c>
      <c r="C244" s="14" t="s">
        <v>1461</v>
      </c>
      <c r="D244" s="15" t="s">
        <v>1462</v>
      </c>
      <c r="E244" s="25" t="s">
        <v>1463</v>
      </c>
      <c r="F244" s="14" t="s">
        <v>486</v>
      </c>
      <c r="G244" s="14" t="s">
        <v>848</v>
      </c>
      <c r="H244" s="26">
        <v>130000</v>
      </c>
      <c r="I244" s="31">
        <v>53690</v>
      </c>
      <c r="J244" s="25" t="s">
        <v>1464</v>
      </c>
      <c r="K244" s="26">
        <v>15000</v>
      </c>
      <c r="L244" s="25" t="s">
        <v>1465</v>
      </c>
      <c r="M244" s="14" t="s">
        <v>1466</v>
      </c>
      <c r="N244" s="14" t="s">
        <v>1414</v>
      </c>
    </row>
    <row r="245" spans="1:14" ht="112.5" customHeight="1">
      <c r="A245" s="13">
        <v>10</v>
      </c>
      <c r="B245" s="14" t="s">
        <v>1467</v>
      </c>
      <c r="C245" s="14" t="s">
        <v>1468</v>
      </c>
      <c r="D245" s="15" t="s">
        <v>287</v>
      </c>
      <c r="E245" s="25" t="s">
        <v>1469</v>
      </c>
      <c r="F245" s="14" t="s">
        <v>479</v>
      </c>
      <c r="G245" s="14" t="s">
        <v>1470</v>
      </c>
      <c r="H245" s="26">
        <v>30000</v>
      </c>
      <c r="I245" s="31">
        <v>13000</v>
      </c>
      <c r="J245" s="25" t="s">
        <v>1471</v>
      </c>
      <c r="K245" s="26">
        <v>5000</v>
      </c>
      <c r="L245" s="25" t="s">
        <v>1472</v>
      </c>
      <c r="M245" s="14" t="s">
        <v>1473</v>
      </c>
      <c r="N245" s="14" t="s">
        <v>1414</v>
      </c>
    </row>
    <row r="246" spans="1:14" ht="112.5" customHeight="1">
      <c r="A246" s="13">
        <v>11</v>
      </c>
      <c r="B246" s="14" t="s">
        <v>1474</v>
      </c>
      <c r="C246" s="14" t="s">
        <v>1475</v>
      </c>
      <c r="D246" s="33" t="s">
        <v>1476</v>
      </c>
      <c r="E246" s="25" t="s">
        <v>1477</v>
      </c>
      <c r="F246" s="14" t="s">
        <v>1478</v>
      </c>
      <c r="G246" s="14" t="s">
        <v>41</v>
      </c>
      <c r="H246" s="26">
        <v>750000</v>
      </c>
      <c r="I246" s="31">
        <v>231500</v>
      </c>
      <c r="J246" s="25" t="s">
        <v>1479</v>
      </c>
      <c r="K246" s="26">
        <v>60000</v>
      </c>
      <c r="L246" s="25" t="s">
        <v>1480</v>
      </c>
      <c r="M246" s="14" t="s">
        <v>1481</v>
      </c>
      <c r="N246" s="14" t="s">
        <v>1414</v>
      </c>
    </row>
    <row r="247" spans="1:14" ht="54">
      <c r="A247" s="13">
        <v>12</v>
      </c>
      <c r="B247" s="14" t="s">
        <v>1482</v>
      </c>
      <c r="C247" s="14" t="s">
        <v>1483</v>
      </c>
      <c r="D247" s="15" t="s">
        <v>248</v>
      </c>
      <c r="E247" s="25" t="s">
        <v>1484</v>
      </c>
      <c r="F247" s="14" t="s">
        <v>486</v>
      </c>
      <c r="G247" s="14" t="s">
        <v>106</v>
      </c>
      <c r="H247" s="26">
        <v>21749</v>
      </c>
      <c r="I247" s="31">
        <v>8039</v>
      </c>
      <c r="J247" s="25" t="s">
        <v>1485</v>
      </c>
      <c r="K247" s="26">
        <v>2000</v>
      </c>
      <c r="L247" s="25" t="s">
        <v>1486</v>
      </c>
      <c r="M247" s="14" t="s">
        <v>1487</v>
      </c>
      <c r="N247" s="14" t="s">
        <v>1414</v>
      </c>
    </row>
    <row r="248" spans="1:14" ht="67.5">
      <c r="A248" s="13">
        <v>13</v>
      </c>
      <c r="B248" s="14" t="s">
        <v>1488</v>
      </c>
      <c r="C248" s="14" t="s">
        <v>1489</v>
      </c>
      <c r="D248" s="15" t="s">
        <v>128</v>
      </c>
      <c r="E248" s="25" t="s">
        <v>1490</v>
      </c>
      <c r="F248" s="14" t="s">
        <v>486</v>
      </c>
      <c r="G248" s="14" t="s">
        <v>164</v>
      </c>
      <c r="H248" s="26">
        <v>11021.08</v>
      </c>
      <c r="I248" s="31">
        <v>4650</v>
      </c>
      <c r="J248" s="25" t="s">
        <v>1491</v>
      </c>
      <c r="K248" s="26">
        <v>3000</v>
      </c>
      <c r="L248" s="25" t="s">
        <v>1492</v>
      </c>
      <c r="M248" s="14" t="s">
        <v>1493</v>
      </c>
      <c r="N248" s="14" t="s">
        <v>1414</v>
      </c>
    </row>
    <row r="249" spans="1:14" ht="123.75" customHeight="1">
      <c r="A249" s="13">
        <v>14</v>
      </c>
      <c r="B249" s="14" t="s">
        <v>1494</v>
      </c>
      <c r="C249" s="14" t="s">
        <v>1495</v>
      </c>
      <c r="D249" s="15" t="s">
        <v>1496</v>
      </c>
      <c r="E249" s="25" t="s">
        <v>1497</v>
      </c>
      <c r="F249" s="14" t="s">
        <v>486</v>
      </c>
      <c r="G249" s="14" t="s">
        <v>781</v>
      </c>
      <c r="H249" s="26">
        <v>47394</v>
      </c>
      <c r="I249" s="31">
        <v>31500</v>
      </c>
      <c r="J249" s="25" t="s">
        <v>1498</v>
      </c>
      <c r="K249" s="26">
        <v>8000</v>
      </c>
      <c r="L249" s="25" t="s">
        <v>1499</v>
      </c>
      <c r="M249" s="14" t="s">
        <v>1500</v>
      </c>
      <c r="N249" s="14" t="s">
        <v>1414</v>
      </c>
    </row>
    <row r="250" spans="1:14" ht="123.75" customHeight="1">
      <c r="A250" s="13">
        <v>15</v>
      </c>
      <c r="B250" s="14" t="s">
        <v>1501</v>
      </c>
      <c r="C250" s="14" t="s">
        <v>1502</v>
      </c>
      <c r="D250" s="15" t="s">
        <v>287</v>
      </c>
      <c r="E250" s="25" t="s">
        <v>1503</v>
      </c>
      <c r="F250" s="14" t="s">
        <v>657</v>
      </c>
      <c r="G250" s="14" t="s">
        <v>41</v>
      </c>
      <c r="H250" s="26">
        <v>1000000</v>
      </c>
      <c r="I250" s="31">
        <v>100000</v>
      </c>
      <c r="J250" s="25" t="s">
        <v>1504</v>
      </c>
      <c r="K250" s="26">
        <v>15000</v>
      </c>
      <c r="L250" s="25" t="s">
        <v>1505</v>
      </c>
      <c r="M250" s="14" t="s">
        <v>1506</v>
      </c>
      <c r="N250" s="14" t="s">
        <v>1414</v>
      </c>
    </row>
    <row r="251" spans="1:14" ht="123.75" customHeight="1">
      <c r="A251" s="13">
        <v>16</v>
      </c>
      <c r="B251" s="14" t="s">
        <v>1507</v>
      </c>
      <c r="C251" s="14" t="s">
        <v>1468</v>
      </c>
      <c r="D251" s="15" t="s">
        <v>47</v>
      </c>
      <c r="E251" s="25" t="s">
        <v>1508</v>
      </c>
      <c r="F251" s="14" t="s">
        <v>657</v>
      </c>
      <c r="G251" s="14" t="s">
        <v>1375</v>
      </c>
      <c r="H251" s="26">
        <v>660000</v>
      </c>
      <c r="I251" s="26">
        <v>97300</v>
      </c>
      <c r="J251" s="25" t="s">
        <v>1509</v>
      </c>
      <c r="K251" s="26">
        <v>80000</v>
      </c>
      <c r="L251" s="25" t="s">
        <v>1510</v>
      </c>
      <c r="M251" s="14" t="s">
        <v>1511</v>
      </c>
      <c r="N251" s="14" t="s">
        <v>1414</v>
      </c>
    </row>
    <row r="252" spans="1:14" ht="132" customHeight="1">
      <c r="A252" s="13">
        <v>17</v>
      </c>
      <c r="B252" s="14" t="s">
        <v>1512</v>
      </c>
      <c r="C252" s="14" t="s">
        <v>1513</v>
      </c>
      <c r="D252" s="15" t="s">
        <v>47</v>
      </c>
      <c r="E252" s="25" t="s">
        <v>1514</v>
      </c>
      <c r="F252" s="14" t="s">
        <v>1515</v>
      </c>
      <c r="G252" s="14" t="s">
        <v>1375</v>
      </c>
      <c r="H252" s="26">
        <v>740000</v>
      </c>
      <c r="I252" s="31">
        <v>152600</v>
      </c>
      <c r="J252" s="25" t="s">
        <v>1516</v>
      </c>
      <c r="K252" s="26">
        <v>15000</v>
      </c>
      <c r="L252" s="25" t="s">
        <v>1517</v>
      </c>
      <c r="M252" s="14" t="s">
        <v>1518</v>
      </c>
      <c r="N252" s="14" t="s">
        <v>1414</v>
      </c>
    </row>
    <row r="253" spans="1:14" ht="132" customHeight="1">
      <c r="A253" s="13">
        <v>18</v>
      </c>
      <c r="B253" s="14" t="s">
        <v>1519</v>
      </c>
      <c r="C253" s="14" t="s">
        <v>1520</v>
      </c>
      <c r="D253" s="15" t="s">
        <v>217</v>
      </c>
      <c r="E253" s="25" t="s">
        <v>1521</v>
      </c>
      <c r="F253" s="14" t="s">
        <v>1522</v>
      </c>
      <c r="G253" s="14" t="s">
        <v>1375</v>
      </c>
      <c r="H253" s="26">
        <v>50000</v>
      </c>
      <c r="I253" s="31">
        <v>16000</v>
      </c>
      <c r="J253" s="25" t="s">
        <v>1523</v>
      </c>
      <c r="K253" s="26">
        <v>5000</v>
      </c>
      <c r="L253" s="25" t="s">
        <v>1524</v>
      </c>
      <c r="M253" s="14" t="s">
        <v>1525</v>
      </c>
      <c r="N253" s="14" t="s">
        <v>1414</v>
      </c>
    </row>
    <row r="254" spans="1:14" ht="132" customHeight="1">
      <c r="A254" s="13">
        <v>19</v>
      </c>
      <c r="B254" s="14" t="s">
        <v>1526</v>
      </c>
      <c r="C254" s="14" t="s">
        <v>1527</v>
      </c>
      <c r="D254" s="15" t="s">
        <v>1528</v>
      </c>
      <c r="E254" s="25" t="s">
        <v>1529</v>
      </c>
      <c r="F254" s="14" t="s">
        <v>1522</v>
      </c>
      <c r="G254" s="14" t="s">
        <v>164</v>
      </c>
      <c r="H254" s="26">
        <v>19179</v>
      </c>
      <c r="I254" s="31">
        <v>6300</v>
      </c>
      <c r="J254" s="25" t="s">
        <v>1530</v>
      </c>
      <c r="K254" s="26">
        <v>3000</v>
      </c>
      <c r="L254" s="25" t="s">
        <v>1531</v>
      </c>
      <c r="M254" s="14" t="s">
        <v>1532</v>
      </c>
      <c r="N254" s="14" t="s">
        <v>1414</v>
      </c>
    </row>
    <row r="255" spans="1:14" ht="132" customHeight="1">
      <c r="A255" s="13">
        <v>20</v>
      </c>
      <c r="B255" s="14" t="s">
        <v>1533</v>
      </c>
      <c r="C255" s="14" t="s">
        <v>1534</v>
      </c>
      <c r="D255" s="15" t="s">
        <v>1528</v>
      </c>
      <c r="E255" s="25" t="s">
        <v>1535</v>
      </c>
      <c r="F255" s="14" t="s">
        <v>40</v>
      </c>
      <c r="G255" s="14" t="s">
        <v>164</v>
      </c>
      <c r="H255" s="26">
        <v>32200</v>
      </c>
      <c r="I255" s="31">
        <v>7500</v>
      </c>
      <c r="J255" s="25" t="s">
        <v>1536</v>
      </c>
      <c r="K255" s="26">
        <v>3000</v>
      </c>
      <c r="L255" s="25" t="s">
        <v>1537</v>
      </c>
      <c r="M255" s="14" t="s">
        <v>1532</v>
      </c>
      <c r="N255" s="14" t="s">
        <v>1414</v>
      </c>
    </row>
    <row r="256" spans="1:14" ht="132" customHeight="1">
      <c r="A256" s="13">
        <v>21</v>
      </c>
      <c r="B256" s="14" t="s">
        <v>1538</v>
      </c>
      <c r="C256" s="14" t="s">
        <v>1539</v>
      </c>
      <c r="D256" s="15" t="s">
        <v>1540</v>
      </c>
      <c r="E256" s="25" t="s">
        <v>1541</v>
      </c>
      <c r="F256" s="14" t="s">
        <v>40</v>
      </c>
      <c r="G256" s="14" t="s">
        <v>1542</v>
      </c>
      <c r="H256" s="26">
        <v>17090</v>
      </c>
      <c r="I256" s="31">
        <v>6500</v>
      </c>
      <c r="J256" s="25" t="s">
        <v>1543</v>
      </c>
      <c r="K256" s="26">
        <v>3000</v>
      </c>
      <c r="L256" s="25" t="s">
        <v>1544</v>
      </c>
      <c r="M256" s="14" t="s">
        <v>1545</v>
      </c>
      <c r="N256" s="14" t="s">
        <v>1414</v>
      </c>
    </row>
    <row r="257" spans="1:14" ht="132" customHeight="1">
      <c r="A257" s="13">
        <v>22</v>
      </c>
      <c r="B257" s="14" t="s">
        <v>1546</v>
      </c>
      <c r="C257" s="14" t="s">
        <v>1547</v>
      </c>
      <c r="D257" s="15" t="s">
        <v>104</v>
      </c>
      <c r="E257" s="25" t="s">
        <v>1548</v>
      </c>
      <c r="F257" s="14" t="s">
        <v>40</v>
      </c>
      <c r="G257" s="14" t="s">
        <v>1305</v>
      </c>
      <c r="H257" s="26">
        <v>252760</v>
      </c>
      <c r="I257" s="31">
        <v>128000</v>
      </c>
      <c r="J257" s="25" t="s">
        <v>1549</v>
      </c>
      <c r="K257" s="26">
        <v>10000</v>
      </c>
      <c r="L257" s="25" t="s">
        <v>1550</v>
      </c>
      <c r="M257" s="14" t="s">
        <v>1551</v>
      </c>
      <c r="N257" s="14" t="s">
        <v>1414</v>
      </c>
    </row>
    <row r="258" spans="1:14" ht="141" customHeight="1">
      <c r="A258" s="13">
        <v>23</v>
      </c>
      <c r="B258" s="14" t="s">
        <v>1552</v>
      </c>
      <c r="C258" s="14" t="s">
        <v>1553</v>
      </c>
      <c r="D258" s="15" t="s">
        <v>764</v>
      </c>
      <c r="E258" s="25" t="s">
        <v>1554</v>
      </c>
      <c r="F258" s="14" t="s">
        <v>40</v>
      </c>
      <c r="G258" s="14" t="s">
        <v>41</v>
      </c>
      <c r="H258" s="26">
        <v>780000</v>
      </c>
      <c r="I258" s="31">
        <v>217803</v>
      </c>
      <c r="J258" s="25" t="s">
        <v>1555</v>
      </c>
      <c r="K258" s="26">
        <v>50000</v>
      </c>
      <c r="L258" s="25" t="s">
        <v>1556</v>
      </c>
      <c r="M258" s="14" t="s">
        <v>1557</v>
      </c>
      <c r="N258" s="14" t="s">
        <v>1414</v>
      </c>
    </row>
    <row r="259" spans="1:14" ht="141" customHeight="1">
      <c r="A259" s="13">
        <v>24</v>
      </c>
      <c r="B259" s="14" t="s">
        <v>1558</v>
      </c>
      <c r="C259" s="14" t="s">
        <v>1559</v>
      </c>
      <c r="D259" s="15" t="s">
        <v>826</v>
      </c>
      <c r="E259" s="25" t="s">
        <v>1560</v>
      </c>
      <c r="F259" s="14" t="s">
        <v>40</v>
      </c>
      <c r="G259" s="14" t="s">
        <v>164</v>
      </c>
      <c r="H259" s="26">
        <v>17815</v>
      </c>
      <c r="I259" s="31">
        <v>6680</v>
      </c>
      <c r="J259" s="25" t="s">
        <v>1561</v>
      </c>
      <c r="K259" s="26">
        <v>1000</v>
      </c>
      <c r="L259" s="25" t="s">
        <v>1562</v>
      </c>
      <c r="M259" s="14" t="s">
        <v>1563</v>
      </c>
      <c r="N259" s="14" t="s">
        <v>1414</v>
      </c>
    </row>
    <row r="260" spans="1:14" ht="141" customHeight="1">
      <c r="A260" s="13">
        <v>25</v>
      </c>
      <c r="B260" s="14" t="s">
        <v>1564</v>
      </c>
      <c r="C260" s="14" t="s">
        <v>1565</v>
      </c>
      <c r="D260" s="15" t="s">
        <v>162</v>
      </c>
      <c r="E260" s="25" t="s">
        <v>1566</v>
      </c>
      <c r="F260" s="14" t="s">
        <v>24</v>
      </c>
      <c r="G260" s="14" t="s">
        <v>41</v>
      </c>
      <c r="H260" s="26">
        <v>41238</v>
      </c>
      <c r="I260" s="31">
        <v>18000</v>
      </c>
      <c r="J260" s="25" t="s">
        <v>1567</v>
      </c>
      <c r="K260" s="26">
        <v>4000</v>
      </c>
      <c r="L260" s="25" t="s">
        <v>1568</v>
      </c>
      <c r="M260" s="14" t="s">
        <v>1569</v>
      </c>
      <c r="N260" s="14" t="s">
        <v>1414</v>
      </c>
    </row>
    <row r="261" spans="1:14" ht="141" customHeight="1">
      <c r="A261" s="13">
        <v>26</v>
      </c>
      <c r="B261" s="14" t="s">
        <v>1570</v>
      </c>
      <c r="C261" s="14" t="s">
        <v>1571</v>
      </c>
      <c r="D261" s="15" t="s">
        <v>162</v>
      </c>
      <c r="E261" s="25" t="s">
        <v>1572</v>
      </c>
      <c r="F261" s="14" t="s">
        <v>40</v>
      </c>
      <c r="G261" s="14" t="s">
        <v>1573</v>
      </c>
      <c r="H261" s="26">
        <v>23290</v>
      </c>
      <c r="I261" s="31">
        <v>5034</v>
      </c>
      <c r="J261" s="25" t="s">
        <v>1574</v>
      </c>
      <c r="K261" s="26">
        <v>2500</v>
      </c>
      <c r="L261" s="25" t="s">
        <v>1575</v>
      </c>
      <c r="M261" s="14" t="s">
        <v>1434</v>
      </c>
      <c r="N261" s="14" t="s">
        <v>1414</v>
      </c>
    </row>
    <row r="262" spans="1:14" ht="81">
      <c r="A262" s="13">
        <v>27</v>
      </c>
      <c r="B262" s="14" t="s">
        <v>1576</v>
      </c>
      <c r="C262" s="14" t="s">
        <v>1577</v>
      </c>
      <c r="D262" s="15" t="s">
        <v>162</v>
      </c>
      <c r="E262" s="25" t="s">
        <v>1578</v>
      </c>
      <c r="F262" s="14" t="s">
        <v>40</v>
      </c>
      <c r="G262" s="14" t="s">
        <v>861</v>
      </c>
      <c r="H262" s="26">
        <v>37740</v>
      </c>
      <c r="I262" s="31">
        <v>4034</v>
      </c>
      <c r="J262" s="25" t="s">
        <v>1579</v>
      </c>
      <c r="K262" s="26">
        <v>3000</v>
      </c>
      <c r="L262" s="25" t="s">
        <v>1580</v>
      </c>
      <c r="M262" s="14" t="s">
        <v>1434</v>
      </c>
      <c r="N262" s="14" t="s">
        <v>1414</v>
      </c>
    </row>
    <row r="263" spans="1:14" ht="67.5">
      <c r="A263" s="13">
        <v>28</v>
      </c>
      <c r="B263" s="14" t="s">
        <v>1581</v>
      </c>
      <c r="C263" s="14" t="s">
        <v>1582</v>
      </c>
      <c r="D263" s="15" t="s">
        <v>1583</v>
      </c>
      <c r="E263" s="25" t="s">
        <v>1584</v>
      </c>
      <c r="F263" s="14" t="s">
        <v>409</v>
      </c>
      <c r="G263" s="14" t="s">
        <v>1585</v>
      </c>
      <c r="H263" s="26">
        <v>93808</v>
      </c>
      <c r="I263" s="31">
        <v>65694</v>
      </c>
      <c r="J263" s="25" t="s">
        <v>1586</v>
      </c>
      <c r="K263" s="26">
        <v>2000</v>
      </c>
      <c r="L263" s="25" t="s">
        <v>1587</v>
      </c>
      <c r="M263" s="14" t="s">
        <v>1487</v>
      </c>
      <c r="N263" s="14" t="s">
        <v>1414</v>
      </c>
    </row>
    <row r="264" spans="1:14" ht="81">
      <c r="A264" s="13">
        <v>29</v>
      </c>
      <c r="B264" s="14" t="s">
        <v>1588</v>
      </c>
      <c r="C264" s="14" t="s">
        <v>1589</v>
      </c>
      <c r="D264" s="15" t="s">
        <v>826</v>
      </c>
      <c r="E264" s="25" t="s">
        <v>1590</v>
      </c>
      <c r="F264" s="14" t="s">
        <v>675</v>
      </c>
      <c r="G264" s="14" t="s">
        <v>1087</v>
      </c>
      <c r="H264" s="26">
        <v>112177</v>
      </c>
      <c r="I264" s="31">
        <v>6300</v>
      </c>
      <c r="J264" s="25" t="s">
        <v>1591</v>
      </c>
      <c r="K264" s="26">
        <v>2000</v>
      </c>
      <c r="L264" s="25" t="s">
        <v>1592</v>
      </c>
      <c r="M264" s="14" t="s">
        <v>1563</v>
      </c>
      <c r="N264" s="14" t="s">
        <v>1414</v>
      </c>
    </row>
    <row r="265" spans="1:14" ht="54">
      <c r="A265" s="13">
        <v>30</v>
      </c>
      <c r="B265" s="14" t="s">
        <v>1593</v>
      </c>
      <c r="C265" s="14" t="s">
        <v>1594</v>
      </c>
      <c r="D265" s="15" t="s">
        <v>162</v>
      </c>
      <c r="E265" s="25" t="s">
        <v>1595</v>
      </c>
      <c r="F265" s="14" t="s">
        <v>33</v>
      </c>
      <c r="G265" s="14" t="s">
        <v>1087</v>
      </c>
      <c r="H265" s="26">
        <v>23130</v>
      </c>
      <c r="I265" s="31">
        <v>19700</v>
      </c>
      <c r="J265" s="25" t="s">
        <v>1596</v>
      </c>
      <c r="K265" s="26">
        <v>2000</v>
      </c>
      <c r="L265" s="25" t="s">
        <v>1597</v>
      </c>
      <c r="M265" s="14" t="s">
        <v>1598</v>
      </c>
      <c r="N265" s="14" t="s">
        <v>1414</v>
      </c>
    </row>
    <row r="266" spans="1:14" ht="94.5">
      <c r="A266" s="13">
        <v>31</v>
      </c>
      <c r="B266" s="14" t="s">
        <v>1599</v>
      </c>
      <c r="C266" s="14" t="s">
        <v>1600</v>
      </c>
      <c r="D266" s="15" t="s">
        <v>75</v>
      </c>
      <c r="E266" s="25" t="s">
        <v>1601</v>
      </c>
      <c r="F266" s="14" t="s">
        <v>382</v>
      </c>
      <c r="G266" s="14" t="s">
        <v>57</v>
      </c>
      <c r="H266" s="26">
        <v>1200000</v>
      </c>
      <c r="I266" s="31">
        <v>53010</v>
      </c>
      <c r="J266" s="25" t="s">
        <v>1602</v>
      </c>
      <c r="K266" s="26">
        <v>60000</v>
      </c>
      <c r="L266" s="25" t="s">
        <v>1603</v>
      </c>
      <c r="M266" s="14" t="s">
        <v>1604</v>
      </c>
      <c r="N266" s="14" t="s">
        <v>1414</v>
      </c>
    </row>
    <row r="267" spans="1:14" ht="67.5">
      <c r="A267" s="13">
        <v>32</v>
      </c>
      <c r="B267" s="14" t="s">
        <v>1605</v>
      </c>
      <c r="C267" s="14" t="s">
        <v>1606</v>
      </c>
      <c r="D267" s="15" t="s">
        <v>217</v>
      </c>
      <c r="E267" s="25" t="s">
        <v>1607</v>
      </c>
      <c r="F267" s="14" t="s">
        <v>382</v>
      </c>
      <c r="G267" s="14" t="s">
        <v>57</v>
      </c>
      <c r="H267" s="26">
        <v>1380000</v>
      </c>
      <c r="I267" s="31">
        <v>186500</v>
      </c>
      <c r="J267" s="25" t="s">
        <v>1608</v>
      </c>
      <c r="K267" s="26">
        <v>50000</v>
      </c>
      <c r="L267" s="25" t="s">
        <v>1609</v>
      </c>
      <c r="M267" s="14" t="s">
        <v>1610</v>
      </c>
      <c r="N267" s="14" t="s">
        <v>1414</v>
      </c>
    </row>
    <row r="268" spans="1:14" ht="171" customHeight="1">
      <c r="A268" s="13">
        <v>33</v>
      </c>
      <c r="B268" s="14" t="s">
        <v>1611</v>
      </c>
      <c r="C268" s="14" t="s">
        <v>1612</v>
      </c>
      <c r="D268" s="15" t="s">
        <v>1613</v>
      </c>
      <c r="E268" s="25" t="s">
        <v>1614</v>
      </c>
      <c r="F268" s="14" t="s">
        <v>56</v>
      </c>
      <c r="G268" s="14" t="s">
        <v>57</v>
      </c>
      <c r="H268" s="26">
        <v>40000</v>
      </c>
      <c r="I268" s="31">
        <v>5000</v>
      </c>
      <c r="J268" s="25" t="s">
        <v>1615</v>
      </c>
      <c r="K268" s="26">
        <v>3000</v>
      </c>
      <c r="L268" s="25" t="s">
        <v>1616</v>
      </c>
      <c r="M268" s="14" t="s">
        <v>1617</v>
      </c>
      <c r="N268" s="14" t="s">
        <v>1414</v>
      </c>
    </row>
    <row r="269" spans="1:14" ht="171" customHeight="1">
      <c r="A269" s="13">
        <v>34</v>
      </c>
      <c r="B269" s="14" t="s">
        <v>1618</v>
      </c>
      <c r="C269" s="14" t="s">
        <v>1619</v>
      </c>
      <c r="D269" s="15" t="s">
        <v>324</v>
      </c>
      <c r="E269" s="25" t="s">
        <v>1620</v>
      </c>
      <c r="F269" s="14" t="s">
        <v>382</v>
      </c>
      <c r="G269" s="14" t="s">
        <v>1621</v>
      </c>
      <c r="H269" s="26">
        <v>1000000</v>
      </c>
      <c r="I269" s="31">
        <v>5000</v>
      </c>
      <c r="J269" s="25" t="s">
        <v>1622</v>
      </c>
      <c r="K269" s="26">
        <v>2000</v>
      </c>
      <c r="L269" s="25" t="s">
        <v>1623</v>
      </c>
      <c r="M269" s="14" t="s">
        <v>1624</v>
      </c>
      <c r="N269" s="14" t="s">
        <v>1414</v>
      </c>
    </row>
    <row r="270" spans="1:14" ht="171" customHeight="1">
      <c r="A270" s="13">
        <v>35</v>
      </c>
      <c r="B270" s="14" t="s">
        <v>1625</v>
      </c>
      <c r="C270" s="14" t="s">
        <v>1626</v>
      </c>
      <c r="D270" s="15" t="s">
        <v>217</v>
      </c>
      <c r="E270" s="25" t="s">
        <v>1627</v>
      </c>
      <c r="F270" s="14" t="s">
        <v>56</v>
      </c>
      <c r="G270" s="14" t="s">
        <v>57</v>
      </c>
      <c r="H270" s="26">
        <v>53300</v>
      </c>
      <c r="I270" s="31">
        <v>31200</v>
      </c>
      <c r="J270" s="25" t="s">
        <v>1628</v>
      </c>
      <c r="K270" s="26">
        <v>15000</v>
      </c>
      <c r="L270" s="25" t="s">
        <v>1629</v>
      </c>
      <c r="M270" s="14" t="s">
        <v>1630</v>
      </c>
      <c r="N270" s="14" t="s">
        <v>1414</v>
      </c>
    </row>
    <row r="271" spans="1:14" ht="14.25">
      <c r="A271" s="13"/>
      <c r="B271" s="32" t="s">
        <v>1631</v>
      </c>
      <c r="C271" s="14"/>
      <c r="D271" s="15"/>
      <c r="E271" s="25"/>
      <c r="F271" s="14"/>
      <c r="G271" s="14"/>
      <c r="H271" s="26"/>
      <c r="I271" s="31"/>
      <c r="J271" s="25"/>
      <c r="K271" s="26"/>
      <c r="L271" s="25"/>
      <c r="M271" s="14"/>
      <c r="N271" s="14"/>
    </row>
    <row r="272" spans="1:14" ht="14.25">
      <c r="A272" s="10" t="s">
        <v>19</v>
      </c>
      <c r="B272" s="12">
        <f>COUNTIF(N273:N1282,"=崇左市人民政府")</f>
        <v>72</v>
      </c>
      <c r="C272" s="10"/>
      <c r="D272" s="11"/>
      <c r="E272" s="23"/>
      <c r="F272" s="21"/>
      <c r="G272" s="10"/>
      <c r="H272" s="24">
        <f>SUMIF(N273:N1282,"=崇左市人民政府",H273:H1282)</f>
        <v>12510527</v>
      </c>
      <c r="I272" s="22">
        <f>SUMIF(N273:N1282,"=崇左市人民政府",I273:I1282)</f>
        <v>2307858</v>
      </c>
      <c r="J272" s="29"/>
      <c r="K272" s="24">
        <f>SUMIF(N273:N1282,"=崇左市人民政府",K273:K1282)</f>
        <v>1210911</v>
      </c>
      <c r="L272" s="30"/>
      <c r="M272" s="10"/>
      <c r="N272" s="10"/>
    </row>
    <row r="273" spans="1:14" ht="243">
      <c r="A273" s="13">
        <v>1</v>
      </c>
      <c r="B273" s="14" t="s">
        <v>1632</v>
      </c>
      <c r="C273" s="14" t="s">
        <v>1633</v>
      </c>
      <c r="D273" s="15" t="s">
        <v>1634</v>
      </c>
      <c r="E273" s="25" t="s">
        <v>1635</v>
      </c>
      <c r="F273" s="14" t="s">
        <v>24</v>
      </c>
      <c r="G273" s="14" t="s">
        <v>1636</v>
      </c>
      <c r="H273" s="26">
        <v>663141</v>
      </c>
      <c r="I273" s="31">
        <v>445332</v>
      </c>
      <c r="J273" s="25" t="s">
        <v>1637</v>
      </c>
      <c r="K273" s="26">
        <v>120000</v>
      </c>
      <c r="L273" s="25" t="s">
        <v>1638</v>
      </c>
      <c r="M273" s="14" t="s">
        <v>1639</v>
      </c>
      <c r="N273" s="14" t="s">
        <v>1640</v>
      </c>
    </row>
    <row r="274" spans="1:14" ht="102" customHeight="1">
      <c r="A274" s="13">
        <v>2</v>
      </c>
      <c r="B274" s="14" t="s">
        <v>1641</v>
      </c>
      <c r="C274" s="14" t="s">
        <v>1642</v>
      </c>
      <c r="D274" s="15" t="s">
        <v>1634</v>
      </c>
      <c r="E274" s="25" t="s">
        <v>1643</v>
      </c>
      <c r="F274" s="14" t="s">
        <v>429</v>
      </c>
      <c r="G274" s="14" t="s">
        <v>1644</v>
      </c>
      <c r="H274" s="26">
        <v>352931</v>
      </c>
      <c r="I274" s="31">
        <v>40000</v>
      </c>
      <c r="J274" s="25" t="s">
        <v>1645</v>
      </c>
      <c r="K274" s="26">
        <v>60000</v>
      </c>
      <c r="L274" s="25" t="s">
        <v>1646</v>
      </c>
      <c r="M274" s="14" t="s">
        <v>1647</v>
      </c>
      <c r="N274" s="14" t="s">
        <v>1640</v>
      </c>
    </row>
    <row r="275" spans="1:14" ht="102" customHeight="1">
      <c r="A275" s="13">
        <v>3</v>
      </c>
      <c r="B275" s="14" t="s">
        <v>1648</v>
      </c>
      <c r="C275" s="14" t="s">
        <v>1649</v>
      </c>
      <c r="D275" s="15" t="s">
        <v>128</v>
      </c>
      <c r="E275" s="25" t="s">
        <v>1650</v>
      </c>
      <c r="F275" s="14" t="s">
        <v>49</v>
      </c>
      <c r="G275" s="14" t="s">
        <v>1651</v>
      </c>
      <c r="H275" s="26">
        <v>20348</v>
      </c>
      <c r="I275" s="31">
        <v>750</v>
      </c>
      <c r="J275" s="25" t="s">
        <v>1652</v>
      </c>
      <c r="K275" s="26">
        <v>5000</v>
      </c>
      <c r="L275" s="25" t="s">
        <v>1653</v>
      </c>
      <c r="M275" s="14" t="s">
        <v>1654</v>
      </c>
      <c r="N275" s="14" t="s">
        <v>1640</v>
      </c>
    </row>
    <row r="276" spans="1:14" ht="102" customHeight="1">
      <c r="A276" s="13">
        <v>4</v>
      </c>
      <c r="B276" s="14" t="s">
        <v>1655</v>
      </c>
      <c r="C276" s="14" t="s">
        <v>1656</v>
      </c>
      <c r="D276" s="15" t="s">
        <v>170</v>
      </c>
      <c r="E276" s="25" t="s">
        <v>1657</v>
      </c>
      <c r="F276" s="14" t="s">
        <v>33</v>
      </c>
      <c r="G276" s="14" t="s">
        <v>1636</v>
      </c>
      <c r="H276" s="26">
        <v>58700</v>
      </c>
      <c r="I276" s="31">
        <v>25813</v>
      </c>
      <c r="J276" s="25" t="s">
        <v>1658</v>
      </c>
      <c r="K276" s="26">
        <v>20000</v>
      </c>
      <c r="L276" s="25" t="s">
        <v>1659</v>
      </c>
      <c r="M276" s="14" t="s">
        <v>1660</v>
      </c>
      <c r="N276" s="14" t="s">
        <v>1640</v>
      </c>
    </row>
    <row r="277" spans="1:14" ht="102" customHeight="1">
      <c r="A277" s="13">
        <v>5</v>
      </c>
      <c r="B277" s="14" t="s">
        <v>1661</v>
      </c>
      <c r="C277" s="14" t="s">
        <v>1662</v>
      </c>
      <c r="D277" s="15" t="s">
        <v>170</v>
      </c>
      <c r="E277" s="25" t="s">
        <v>1663</v>
      </c>
      <c r="F277" s="14" t="s">
        <v>40</v>
      </c>
      <c r="G277" s="14" t="s">
        <v>1636</v>
      </c>
      <c r="H277" s="26">
        <v>492960</v>
      </c>
      <c r="I277" s="31">
        <v>94012</v>
      </c>
      <c r="J277" s="25" t="s">
        <v>1664</v>
      </c>
      <c r="K277" s="26">
        <v>70000</v>
      </c>
      <c r="L277" s="25" t="s">
        <v>1665</v>
      </c>
      <c r="M277" s="14" t="s">
        <v>1660</v>
      </c>
      <c r="N277" s="14" t="s">
        <v>1640</v>
      </c>
    </row>
    <row r="278" spans="1:14" ht="51" customHeight="1">
      <c r="A278" s="13">
        <v>6</v>
      </c>
      <c r="B278" s="14" t="s">
        <v>1666</v>
      </c>
      <c r="C278" s="14"/>
      <c r="D278" s="15" t="s">
        <v>170</v>
      </c>
      <c r="E278" s="25" t="s">
        <v>1667</v>
      </c>
      <c r="F278" s="14" t="s">
        <v>40</v>
      </c>
      <c r="G278" s="14" t="s">
        <v>1636</v>
      </c>
      <c r="H278" s="26">
        <v>2750</v>
      </c>
      <c r="I278" s="31">
        <v>715</v>
      </c>
      <c r="J278" s="25" t="s">
        <v>1668</v>
      </c>
      <c r="K278" s="26">
        <v>1050</v>
      </c>
      <c r="L278" s="25" t="s">
        <v>1669</v>
      </c>
      <c r="M278" s="14" t="s">
        <v>1660</v>
      </c>
      <c r="N278" s="14" t="s">
        <v>1640</v>
      </c>
    </row>
    <row r="279" spans="1:14" ht="54">
      <c r="A279" s="13">
        <v>7</v>
      </c>
      <c r="B279" s="14" t="s">
        <v>1670</v>
      </c>
      <c r="C279" s="14" t="s">
        <v>1671</v>
      </c>
      <c r="D279" s="15" t="s">
        <v>1672</v>
      </c>
      <c r="E279" s="25" t="s">
        <v>1673</v>
      </c>
      <c r="F279" s="14" t="s">
        <v>40</v>
      </c>
      <c r="G279" s="14" t="s">
        <v>1450</v>
      </c>
      <c r="H279" s="26">
        <v>49241</v>
      </c>
      <c r="I279" s="31">
        <v>34735</v>
      </c>
      <c r="J279" s="25" t="s">
        <v>1674</v>
      </c>
      <c r="K279" s="26">
        <v>6000</v>
      </c>
      <c r="L279" s="25" t="s">
        <v>1675</v>
      </c>
      <c r="M279" s="14" t="s">
        <v>1676</v>
      </c>
      <c r="N279" s="14" t="s">
        <v>1640</v>
      </c>
    </row>
    <row r="280" spans="1:14" ht="121.5" customHeight="1">
      <c r="A280" s="13">
        <v>8</v>
      </c>
      <c r="B280" s="14" t="s">
        <v>1677</v>
      </c>
      <c r="C280" s="14" t="s">
        <v>1678</v>
      </c>
      <c r="D280" s="15" t="s">
        <v>162</v>
      </c>
      <c r="E280" s="25" t="s">
        <v>1679</v>
      </c>
      <c r="F280" s="14" t="s">
        <v>49</v>
      </c>
      <c r="G280" s="14" t="s">
        <v>1680</v>
      </c>
      <c r="H280" s="26">
        <v>149051</v>
      </c>
      <c r="I280" s="31">
        <v>13200</v>
      </c>
      <c r="J280" s="25" t="s">
        <v>1681</v>
      </c>
      <c r="K280" s="26">
        <v>50000</v>
      </c>
      <c r="L280" s="25" t="s">
        <v>1682</v>
      </c>
      <c r="M280" s="14" t="s">
        <v>1683</v>
      </c>
      <c r="N280" s="14" t="s">
        <v>1640</v>
      </c>
    </row>
    <row r="281" spans="1:14" ht="121.5" customHeight="1">
      <c r="A281" s="13">
        <v>9</v>
      </c>
      <c r="B281" s="14" t="s">
        <v>1684</v>
      </c>
      <c r="C281" s="14" t="s">
        <v>1685</v>
      </c>
      <c r="D281" s="15" t="s">
        <v>248</v>
      </c>
      <c r="E281" s="25" t="s">
        <v>1686</v>
      </c>
      <c r="F281" s="14" t="s">
        <v>56</v>
      </c>
      <c r="G281" s="14" t="s">
        <v>1687</v>
      </c>
      <c r="H281" s="26">
        <v>183460</v>
      </c>
      <c r="I281" s="31">
        <v>43925</v>
      </c>
      <c r="J281" s="25" t="s">
        <v>1688</v>
      </c>
      <c r="K281" s="26">
        <v>70000</v>
      </c>
      <c r="L281" s="25" t="s">
        <v>1689</v>
      </c>
      <c r="M281" s="14" t="s">
        <v>1690</v>
      </c>
      <c r="N281" s="14" t="s">
        <v>1640</v>
      </c>
    </row>
    <row r="282" spans="1:14" ht="283.5">
      <c r="A282" s="13">
        <v>10</v>
      </c>
      <c r="B282" s="14" t="s">
        <v>1691</v>
      </c>
      <c r="C282" s="14" t="s">
        <v>1692</v>
      </c>
      <c r="D282" s="15" t="s">
        <v>162</v>
      </c>
      <c r="E282" s="25" t="s">
        <v>1693</v>
      </c>
      <c r="F282" s="14" t="s">
        <v>1694</v>
      </c>
      <c r="G282" s="14" t="s">
        <v>57</v>
      </c>
      <c r="H282" s="26">
        <v>144000</v>
      </c>
      <c r="I282" s="31">
        <v>52600</v>
      </c>
      <c r="J282" s="25" t="s">
        <v>1695</v>
      </c>
      <c r="K282" s="26">
        <v>20000</v>
      </c>
      <c r="L282" s="25" t="s">
        <v>1696</v>
      </c>
      <c r="M282" s="14" t="s">
        <v>1690</v>
      </c>
      <c r="N282" s="14" t="s">
        <v>1640</v>
      </c>
    </row>
    <row r="283" spans="1:14" ht="91.5" customHeight="1">
      <c r="A283" s="13">
        <v>11</v>
      </c>
      <c r="B283" s="14" t="s">
        <v>1697</v>
      </c>
      <c r="C283" s="14" t="s">
        <v>1698</v>
      </c>
      <c r="D283" s="15" t="s">
        <v>248</v>
      </c>
      <c r="E283" s="25" t="s">
        <v>1699</v>
      </c>
      <c r="F283" s="14" t="s">
        <v>49</v>
      </c>
      <c r="G283" s="14" t="s">
        <v>1687</v>
      </c>
      <c r="H283" s="26">
        <v>150596</v>
      </c>
      <c r="I283" s="31">
        <v>300</v>
      </c>
      <c r="J283" s="25" t="s">
        <v>1652</v>
      </c>
      <c r="K283" s="26">
        <v>20000</v>
      </c>
      <c r="L283" s="25" t="s">
        <v>1700</v>
      </c>
      <c r="M283" s="14" t="s">
        <v>1701</v>
      </c>
      <c r="N283" s="14" t="s">
        <v>1640</v>
      </c>
    </row>
    <row r="284" spans="1:14" ht="202.5">
      <c r="A284" s="13">
        <v>12</v>
      </c>
      <c r="B284" s="14" t="s">
        <v>1702</v>
      </c>
      <c r="C284" s="14" t="s">
        <v>1703</v>
      </c>
      <c r="D284" s="15" t="s">
        <v>407</v>
      </c>
      <c r="E284" s="25" t="s">
        <v>1704</v>
      </c>
      <c r="F284" s="14" t="s">
        <v>56</v>
      </c>
      <c r="G284" s="14" t="s">
        <v>1705</v>
      </c>
      <c r="H284" s="26">
        <v>181588</v>
      </c>
      <c r="I284" s="31">
        <v>54300</v>
      </c>
      <c r="J284" s="25" t="s">
        <v>1706</v>
      </c>
      <c r="K284" s="26">
        <v>30000</v>
      </c>
      <c r="L284" s="25" t="s">
        <v>1707</v>
      </c>
      <c r="M284" s="14" t="s">
        <v>1708</v>
      </c>
      <c r="N284" s="14" t="s">
        <v>1640</v>
      </c>
    </row>
    <row r="285" spans="1:14" ht="54">
      <c r="A285" s="13">
        <v>13</v>
      </c>
      <c r="B285" s="14" t="s">
        <v>1709</v>
      </c>
      <c r="C285" s="14" t="s">
        <v>1710</v>
      </c>
      <c r="D285" s="15" t="s">
        <v>1672</v>
      </c>
      <c r="E285" s="25" t="s">
        <v>1711</v>
      </c>
      <c r="F285" s="14" t="s">
        <v>56</v>
      </c>
      <c r="G285" s="14" t="s">
        <v>1644</v>
      </c>
      <c r="H285" s="26">
        <v>16000</v>
      </c>
      <c r="I285" s="31">
        <v>2300</v>
      </c>
      <c r="J285" s="25" t="s">
        <v>1712</v>
      </c>
      <c r="K285" s="26">
        <v>3000</v>
      </c>
      <c r="L285" s="25" t="s">
        <v>1713</v>
      </c>
      <c r="M285" s="14" t="s">
        <v>1714</v>
      </c>
      <c r="N285" s="14" t="s">
        <v>1640</v>
      </c>
    </row>
    <row r="286" spans="1:14" ht="409.5">
      <c r="A286" s="13">
        <v>14</v>
      </c>
      <c r="B286" s="14" t="s">
        <v>1715</v>
      </c>
      <c r="C286" s="14" t="s">
        <v>1716</v>
      </c>
      <c r="D286" s="15" t="s">
        <v>162</v>
      </c>
      <c r="E286" s="25" t="s">
        <v>1717</v>
      </c>
      <c r="F286" s="14" t="s">
        <v>40</v>
      </c>
      <c r="G286" s="14" t="s">
        <v>41</v>
      </c>
      <c r="H286" s="26">
        <v>133462</v>
      </c>
      <c r="I286" s="31">
        <v>33700</v>
      </c>
      <c r="J286" s="25" t="s">
        <v>1718</v>
      </c>
      <c r="K286" s="26">
        <v>10000</v>
      </c>
      <c r="L286" s="25" t="s">
        <v>1700</v>
      </c>
      <c r="M286" s="14" t="s">
        <v>1719</v>
      </c>
      <c r="N286" s="14" t="s">
        <v>1640</v>
      </c>
    </row>
    <row r="287" spans="1:14" ht="81">
      <c r="A287" s="13">
        <v>15</v>
      </c>
      <c r="B287" s="14" t="s">
        <v>1720</v>
      </c>
      <c r="C287" s="14"/>
      <c r="D287" s="15" t="s">
        <v>248</v>
      </c>
      <c r="E287" s="25" t="s">
        <v>1721</v>
      </c>
      <c r="F287" s="14" t="s">
        <v>1722</v>
      </c>
      <c r="G287" s="14" t="s">
        <v>1723</v>
      </c>
      <c r="H287" s="26">
        <v>6481087</v>
      </c>
      <c r="I287" s="31">
        <v>600556</v>
      </c>
      <c r="J287" s="25" t="s">
        <v>1724</v>
      </c>
      <c r="K287" s="26">
        <v>330000</v>
      </c>
      <c r="L287" s="25" t="s">
        <v>1725</v>
      </c>
      <c r="M287" s="14" t="s">
        <v>1726</v>
      </c>
      <c r="N287" s="14" t="s">
        <v>1640</v>
      </c>
    </row>
    <row r="288" spans="1:14" ht="67.5">
      <c r="A288" s="13">
        <v>16</v>
      </c>
      <c r="B288" s="14" t="s">
        <v>1727</v>
      </c>
      <c r="C288" s="14" t="s">
        <v>1728</v>
      </c>
      <c r="D288" s="15" t="s">
        <v>162</v>
      </c>
      <c r="E288" s="25" t="s">
        <v>1729</v>
      </c>
      <c r="F288" s="14" t="s">
        <v>40</v>
      </c>
      <c r="G288" s="14" t="s">
        <v>1730</v>
      </c>
      <c r="H288" s="26">
        <v>46413</v>
      </c>
      <c r="I288" s="31">
        <v>25500</v>
      </c>
      <c r="J288" s="25" t="s">
        <v>1731</v>
      </c>
      <c r="K288" s="26">
        <v>5000</v>
      </c>
      <c r="L288" s="25" t="s">
        <v>1732</v>
      </c>
      <c r="M288" s="14" t="s">
        <v>1733</v>
      </c>
      <c r="N288" s="14" t="s">
        <v>1640</v>
      </c>
    </row>
    <row r="289" spans="1:14" ht="94.5">
      <c r="A289" s="13">
        <v>17</v>
      </c>
      <c r="B289" s="14" t="s">
        <v>1734</v>
      </c>
      <c r="C289" s="14" t="s">
        <v>1735</v>
      </c>
      <c r="D289" s="15" t="s">
        <v>407</v>
      </c>
      <c r="E289" s="25" t="s">
        <v>1736</v>
      </c>
      <c r="F289" s="14" t="s">
        <v>40</v>
      </c>
      <c r="G289" s="14" t="s">
        <v>1730</v>
      </c>
      <c r="H289" s="26">
        <v>43700</v>
      </c>
      <c r="I289" s="31">
        <v>30500</v>
      </c>
      <c r="J289" s="25" t="s">
        <v>1737</v>
      </c>
      <c r="K289" s="26">
        <v>5000</v>
      </c>
      <c r="L289" s="25" t="s">
        <v>1738</v>
      </c>
      <c r="M289" s="14" t="s">
        <v>1733</v>
      </c>
      <c r="N289" s="14" t="s">
        <v>1640</v>
      </c>
    </row>
    <row r="290" spans="1:14" ht="67.5">
      <c r="A290" s="13">
        <v>18</v>
      </c>
      <c r="B290" s="14" t="s">
        <v>1739</v>
      </c>
      <c r="C290" s="14" t="s">
        <v>1740</v>
      </c>
      <c r="D290" s="15" t="s">
        <v>128</v>
      </c>
      <c r="E290" s="25" t="s">
        <v>1741</v>
      </c>
      <c r="F290" s="14" t="s">
        <v>40</v>
      </c>
      <c r="G290" s="14" t="s">
        <v>1730</v>
      </c>
      <c r="H290" s="26">
        <v>23393</v>
      </c>
      <c r="I290" s="31">
        <v>5700</v>
      </c>
      <c r="J290" s="25" t="s">
        <v>1742</v>
      </c>
      <c r="K290" s="26">
        <v>3000</v>
      </c>
      <c r="L290" s="25" t="s">
        <v>1743</v>
      </c>
      <c r="M290" s="14" t="s">
        <v>1733</v>
      </c>
      <c r="N290" s="14" t="s">
        <v>1640</v>
      </c>
    </row>
    <row r="291" spans="1:14" ht="148.5">
      <c r="A291" s="13">
        <v>19</v>
      </c>
      <c r="B291" s="14" t="s">
        <v>1744</v>
      </c>
      <c r="C291" s="14" t="s">
        <v>1745</v>
      </c>
      <c r="D291" s="15" t="s">
        <v>625</v>
      </c>
      <c r="E291" s="25" t="s">
        <v>1746</v>
      </c>
      <c r="F291" s="14" t="s">
        <v>56</v>
      </c>
      <c r="G291" s="14" t="s">
        <v>1644</v>
      </c>
      <c r="H291" s="26">
        <v>60000</v>
      </c>
      <c r="I291" s="31">
        <v>12500</v>
      </c>
      <c r="J291" s="25" t="s">
        <v>1747</v>
      </c>
      <c r="K291" s="26">
        <v>5000</v>
      </c>
      <c r="L291" s="25" t="s">
        <v>1748</v>
      </c>
      <c r="M291" s="14" t="s">
        <v>1749</v>
      </c>
      <c r="N291" s="14" t="s">
        <v>1640</v>
      </c>
    </row>
    <row r="292" spans="1:14" ht="81">
      <c r="A292" s="13">
        <v>20</v>
      </c>
      <c r="B292" s="14" t="s">
        <v>1750</v>
      </c>
      <c r="C292" s="14" t="s">
        <v>1751</v>
      </c>
      <c r="D292" s="15" t="s">
        <v>204</v>
      </c>
      <c r="E292" s="25" t="s">
        <v>1752</v>
      </c>
      <c r="F292" s="14" t="s">
        <v>40</v>
      </c>
      <c r="G292" s="14" t="s">
        <v>1753</v>
      </c>
      <c r="H292" s="26">
        <v>350000</v>
      </c>
      <c r="I292" s="31">
        <v>66500</v>
      </c>
      <c r="J292" s="25" t="s">
        <v>1754</v>
      </c>
      <c r="K292" s="26">
        <v>50000</v>
      </c>
      <c r="L292" s="25" t="s">
        <v>1755</v>
      </c>
      <c r="M292" s="14" t="s">
        <v>1756</v>
      </c>
      <c r="N292" s="14" t="s">
        <v>1640</v>
      </c>
    </row>
    <row r="293" spans="1:14" ht="99" customHeight="1">
      <c r="A293" s="13">
        <v>21</v>
      </c>
      <c r="B293" s="14" t="s">
        <v>1757</v>
      </c>
      <c r="C293" s="14" t="s">
        <v>1758</v>
      </c>
      <c r="D293" s="15" t="s">
        <v>407</v>
      </c>
      <c r="E293" s="25" t="s">
        <v>1759</v>
      </c>
      <c r="F293" s="14" t="s">
        <v>84</v>
      </c>
      <c r="G293" s="14" t="s">
        <v>1705</v>
      </c>
      <c r="H293" s="26">
        <v>52471</v>
      </c>
      <c r="I293" s="31">
        <v>5650</v>
      </c>
      <c r="J293" s="25" t="s">
        <v>1760</v>
      </c>
      <c r="K293" s="26">
        <v>5000</v>
      </c>
      <c r="L293" s="25" t="s">
        <v>1761</v>
      </c>
      <c r="M293" s="14" t="s">
        <v>1762</v>
      </c>
      <c r="N293" s="14" t="s">
        <v>1640</v>
      </c>
    </row>
    <row r="294" spans="1:14" ht="99" customHeight="1">
      <c r="A294" s="13">
        <v>22</v>
      </c>
      <c r="B294" s="14" t="s">
        <v>1763</v>
      </c>
      <c r="C294" s="14" t="s">
        <v>1764</v>
      </c>
      <c r="D294" s="15" t="s">
        <v>268</v>
      </c>
      <c r="E294" s="25" t="s">
        <v>1765</v>
      </c>
      <c r="F294" s="14" t="s">
        <v>56</v>
      </c>
      <c r="G294" s="14" t="s">
        <v>57</v>
      </c>
      <c r="H294" s="26">
        <v>19500</v>
      </c>
      <c r="I294" s="31">
        <v>7500</v>
      </c>
      <c r="J294" s="25" t="s">
        <v>1766</v>
      </c>
      <c r="K294" s="26">
        <v>2000</v>
      </c>
      <c r="L294" s="25" t="s">
        <v>1767</v>
      </c>
      <c r="M294" s="14" t="s">
        <v>1768</v>
      </c>
      <c r="N294" s="14" t="s">
        <v>1640</v>
      </c>
    </row>
    <row r="295" spans="1:14" ht="99" customHeight="1">
      <c r="A295" s="13">
        <v>23</v>
      </c>
      <c r="B295" s="14" t="s">
        <v>1769</v>
      </c>
      <c r="C295" s="14" t="s">
        <v>1770</v>
      </c>
      <c r="D295" s="15" t="s">
        <v>261</v>
      </c>
      <c r="E295" s="25" t="s">
        <v>1771</v>
      </c>
      <c r="F295" s="14" t="s">
        <v>56</v>
      </c>
      <c r="G295" s="14" t="s">
        <v>57</v>
      </c>
      <c r="H295" s="26">
        <v>15000</v>
      </c>
      <c r="I295" s="31">
        <v>2000</v>
      </c>
      <c r="J295" s="25" t="s">
        <v>1772</v>
      </c>
      <c r="K295" s="26">
        <v>2000</v>
      </c>
      <c r="L295" s="25" t="s">
        <v>1773</v>
      </c>
      <c r="M295" s="14" t="s">
        <v>1774</v>
      </c>
      <c r="N295" s="14" t="s">
        <v>1640</v>
      </c>
    </row>
    <row r="296" spans="1:14" ht="99" customHeight="1">
      <c r="A296" s="13">
        <v>24</v>
      </c>
      <c r="B296" s="14" t="s">
        <v>1775</v>
      </c>
      <c r="C296" s="14" t="s">
        <v>1776</v>
      </c>
      <c r="D296" s="15" t="s">
        <v>148</v>
      </c>
      <c r="E296" s="25" t="s">
        <v>1777</v>
      </c>
      <c r="F296" s="14" t="s">
        <v>49</v>
      </c>
      <c r="G296" s="14" t="s">
        <v>57</v>
      </c>
      <c r="H296" s="26">
        <v>29000</v>
      </c>
      <c r="I296" s="31">
        <v>1000</v>
      </c>
      <c r="J296" s="25" t="s">
        <v>1778</v>
      </c>
      <c r="K296" s="26">
        <v>2000</v>
      </c>
      <c r="L296" s="25" t="s">
        <v>1779</v>
      </c>
      <c r="M296" s="14" t="s">
        <v>1780</v>
      </c>
      <c r="N296" s="14" t="s">
        <v>1640</v>
      </c>
    </row>
    <row r="297" spans="1:14" ht="99" customHeight="1">
      <c r="A297" s="13">
        <v>25</v>
      </c>
      <c r="B297" s="14" t="s">
        <v>1781</v>
      </c>
      <c r="C297" s="14" t="s">
        <v>1782</v>
      </c>
      <c r="D297" s="15" t="s">
        <v>407</v>
      </c>
      <c r="E297" s="25" t="s">
        <v>1783</v>
      </c>
      <c r="F297" s="14" t="s">
        <v>33</v>
      </c>
      <c r="G297" s="14" t="s">
        <v>781</v>
      </c>
      <c r="H297" s="26">
        <v>137743</v>
      </c>
      <c r="I297" s="31">
        <v>84100</v>
      </c>
      <c r="J297" s="25" t="s">
        <v>1784</v>
      </c>
      <c r="K297" s="26">
        <v>8000</v>
      </c>
      <c r="L297" s="25" t="s">
        <v>1785</v>
      </c>
      <c r="M297" s="14" t="s">
        <v>1786</v>
      </c>
      <c r="N297" s="14" t="s">
        <v>1640</v>
      </c>
    </row>
    <row r="298" spans="1:14" ht="132" customHeight="1">
      <c r="A298" s="13">
        <v>26</v>
      </c>
      <c r="B298" s="14" t="s">
        <v>1787</v>
      </c>
      <c r="C298" s="14" t="s">
        <v>1788</v>
      </c>
      <c r="D298" s="15" t="s">
        <v>162</v>
      </c>
      <c r="E298" s="25" t="s">
        <v>1789</v>
      </c>
      <c r="F298" s="14" t="s">
        <v>40</v>
      </c>
      <c r="G298" s="14" t="s">
        <v>1790</v>
      </c>
      <c r="H298" s="26">
        <v>55641</v>
      </c>
      <c r="I298" s="31">
        <v>8500</v>
      </c>
      <c r="J298" s="25" t="s">
        <v>1791</v>
      </c>
      <c r="K298" s="26">
        <v>3000</v>
      </c>
      <c r="L298" s="25" t="s">
        <v>1792</v>
      </c>
      <c r="M298" s="14" t="s">
        <v>1786</v>
      </c>
      <c r="N298" s="14" t="s">
        <v>1640</v>
      </c>
    </row>
    <row r="299" spans="1:14" ht="132" customHeight="1">
      <c r="A299" s="13">
        <v>27</v>
      </c>
      <c r="B299" s="14" t="s">
        <v>1793</v>
      </c>
      <c r="C299" s="14" t="s">
        <v>1794</v>
      </c>
      <c r="D299" s="15" t="s">
        <v>625</v>
      </c>
      <c r="E299" s="25" t="s">
        <v>1795</v>
      </c>
      <c r="F299" s="14" t="s">
        <v>56</v>
      </c>
      <c r="G299" s="14" t="s">
        <v>1705</v>
      </c>
      <c r="H299" s="26">
        <v>35000</v>
      </c>
      <c r="I299" s="31">
        <v>6000</v>
      </c>
      <c r="J299" s="25" t="s">
        <v>1796</v>
      </c>
      <c r="K299" s="26">
        <v>4000</v>
      </c>
      <c r="L299" s="25" t="s">
        <v>1797</v>
      </c>
      <c r="M299" s="14" t="s">
        <v>1798</v>
      </c>
      <c r="N299" s="14" t="s">
        <v>1640</v>
      </c>
    </row>
    <row r="300" spans="1:14" ht="132" customHeight="1">
      <c r="A300" s="13">
        <v>28</v>
      </c>
      <c r="B300" s="14" t="s">
        <v>1799</v>
      </c>
      <c r="C300" s="14" t="s">
        <v>1800</v>
      </c>
      <c r="D300" s="15" t="s">
        <v>407</v>
      </c>
      <c r="E300" s="25" t="s">
        <v>1801</v>
      </c>
      <c r="F300" s="14" t="s">
        <v>56</v>
      </c>
      <c r="G300" s="14" t="s">
        <v>41</v>
      </c>
      <c r="H300" s="26">
        <v>68290</v>
      </c>
      <c r="I300" s="31">
        <v>3000</v>
      </c>
      <c r="J300" s="25" t="s">
        <v>1802</v>
      </c>
      <c r="K300" s="26">
        <v>8000</v>
      </c>
      <c r="L300" s="25" t="s">
        <v>1803</v>
      </c>
      <c r="M300" s="14" t="s">
        <v>1804</v>
      </c>
      <c r="N300" s="14" t="s">
        <v>1640</v>
      </c>
    </row>
    <row r="301" spans="1:14" ht="132" customHeight="1">
      <c r="A301" s="13">
        <v>29</v>
      </c>
      <c r="B301" s="14" t="s">
        <v>1805</v>
      </c>
      <c r="C301" s="14" t="s">
        <v>1806</v>
      </c>
      <c r="D301" s="15" t="s">
        <v>625</v>
      </c>
      <c r="E301" s="25" t="s">
        <v>1807</v>
      </c>
      <c r="F301" s="14" t="s">
        <v>56</v>
      </c>
      <c r="G301" s="14" t="s">
        <v>57</v>
      </c>
      <c r="H301" s="26">
        <v>55930</v>
      </c>
      <c r="I301" s="31">
        <v>6800</v>
      </c>
      <c r="J301" s="25" t="s">
        <v>1808</v>
      </c>
      <c r="K301" s="26">
        <v>4000</v>
      </c>
      <c r="L301" s="25" t="s">
        <v>1809</v>
      </c>
      <c r="M301" s="14" t="s">
        <v>1810</v>
      </c>
      <c r="N301" s="14" t="s">
        <v>1640</v>
      </c>
    </row>
    <row r="302" spans="1:14" ht="94.5">
      <c r="A302" s="13">
        <v>30</v>
      </c>
      <c r="B302" s="14" t="s">
        <v>1811</v>
      </c>
      <c r="C302" s="14" t="s">
        <v>1812</v>
      </c>
      <c r="D302" s="15" t="s">
        <v>625</v>
      </c>
      <c r="E302" s="25" t="s">
        <v>1813</v>
      </c>
      <c r="F302" s="14" t="s">
        <v>1694</v>
      </c>
      <c r="G302" s="14" t="s">
        <v>57</v>
      </c>
      <c r="H302" s="26">
        <v>45000</v>
      </c>
      <c r="I302" s="31">
        <v>3200</v>
      </c>
      <c r="J302" s="25" t="s">
        <v>1814</v>
      </c>
      <c r="K302" s="26">
        <v>8000</v>
      </c>
      <c r="L302" s="25" t="s">
        <v>1815</v>
      </c>
      <c r="M302" s="14" t="s">
        <v>1816</v>
      </c>
      <c r="N302" s="14" t="s">
        <v>1640</v>
      </c>
    </row>
    <row r="303" spans="1:14" ht="67.5">
      <c r="A303" s="13">
        <v>31</v>
      </c>
      <c r="B303" s="14" t="s">
        <v>1817</v>
      </c>
      <c r="C303" s="14" t="s">
        <v>1818</v>
      </c>
      <c r="D303" s="15" t="s">
        <v>625</v>
      </c>
      <c r="E303" s="25" t="s">
        <v>1819</v>
      </c>
      <c r="F303" s="14" t="s">
        <v>795</v>
      </c>
      <c r="G303" s="14" t="s">
        <v>57</v>
      </c>
      <c r="H303" s="26">
        <v>63500</v>
      </c>
      <c r="I303" s="31">
        <v>18000</v>
      </c>
      <c r="J303" s="25" t="s">
        <v>1820</v>
      </c>
      <c r="K303" s="26">
        <v>5000</v>
      </c>
      <c r="L303" s="25" t="s">
        <v>1821</v>
      </c>
      <c r="M303" s="14" t="s">
        <v>1822</v>
      </c>
      <c r="N303" s="14" t="s">
        <v>1640</v>
      </c>
    </row>
    <row r="304" spans="1:14" ht="94.5">
      <c r="A304" s="13">
        <v>32</v>
      </c>
      <c r="B304" s="14" t="s">
        <v>1823</v>
      </c>
      <c r="C304" s="14" t="s">
        <v>1824</v>
      </c>
      <c r="D304" s="15" t="s">
        <v>625</v>
      </c>
      <c r="E304" s="25" t="s">
        <v>1825</v>
      </c>
      <c r="F304" s="14" t="s">
        <v>795</v>
      </c>
      <c r="G304" s="14" t="s">
        <v>57</v>
      </c>
      <c r="H304" s="26">
        <v>60000</v>
      </c>
      <c r="I304" s="31">
        <v>30000</v>
      </c>
      <c r="J304" s="25" t="s">
        <v>1826</v>
      </c>
      <c r="K304" s="26">
        <v>13000</v>
      </c>
      <c r="L304" s="25" t="s">
        <v>1827</v>
      </c>
      <c r="M304" s="14" t="s">
        <v>1828</v>
      </c>
      <c r="N304" s="14" t="s">
        <v>1640</v>
      </c>
    </row>
    <row r="305" spans="1:14" ht="67.5">
      <c r="A305" s="13">
        <v>33</v>
      </c>
      <c r="B305" s="14" t="s">
        <v>1829</v>
      </c>
      <c r="C305" s="14" t="s">
        <v>1830</v>
      </c>
      <c r="D305" s="15" t="s">
        <v>38</v>
      </c>
      <c r="E305" s="25" t="s">
        <v>1831</v>
      </c>
      <c r="F305" s="14" t="s">
        <v>1694</v>
      </c>
      <c r="G305" s="14" t="s">
        <v>57</v>
      </c>
      <c r="H305" s="26">
        <v>40000</v>
      </c>
      <c r="I305" s="31">
        <v>10060</v>
      </c>
      <c r="J305" s="25" t="s">
        <v>1832</v>
      </c>
      <c r="K305" s="26">
        <v>5000</v>
      </c>
      <c r="L305" s="25" t="s">
        <v>1833</v>
      </c>
      <c r="M305" s="14" t="s">
        <v>1834</v>
      </c>
      <c r="N305" s="14" t="s">
        <v>1640</v>
      </c>
    </row>
    <row r="306" spans="1:14" ht="87.75" customHeight="1">
      <c r="A306" s="13">
        <v>34</v>
      </c>
      <c r="B306" s="14" t="s">
        <v>1835</v>
      </c>
      <c r="C306" s="14" t="s">
        <v>1836</v>
      </c>
      <c r="D306" s="15" t="s">
        <v>625</v>
      </c>
      <c r="E306" s="25" t="s">
        <v>1837</v>
      </c>
      <c r="F306" s="14" t="s">
        <v>1694</v>
      </c>
      <c r="G306" s="14" t="s">
        <v>57</v>
      </c>
      <c r="H306" s="26">
        <v>58170</v>
      </c>
      <c r="I306" s="31">
        <v>13000</v>
      </c>
      <c r="J306" s="25" t="s">
        <v>1838</v>
      </c>
      <c r="K306" s="26">
        <v>6000</v>
      </c>
      <c r="L306" s="25" t="s">
        <v>1839</v>
      </c>
      <c r="M306" s="14" t="s">
        <v>1840</v>
      </c>
      <c r="N306" s="14" t="s">
        <v>1640</v>
      </c>
    </row>
    <row r="307" spans="1:14" ht="67.5">
      <c r="A307" s="13">
        <v>35</v>
      </c>
      <c r="B307" s="14" t="s">
        <v>1841</v>
      </c>
      <c r="C307" s="14" t="s">
        <v>1842</v>
      </c>
      <c r="D307" s="15" t="s">
        <v>148</v>
      </c>
      <c r="E307" s="25" t="s">
        <v>1843</v>
      </c>
      <c r="F307" s="14" t="s">
        <v>56</v>
      </c>
      <c r="G307" s="14" t="s">
        <v>57</v>
      </c>
      <c r="H307" s="26">
        <v>42000</v>
      </c>
      <c r="I307" s="31">
        <v>17000</v>
      </c>
      <c r="J307" s="25" t="s">
        <v>1844</v>
      </c>
      <c r="K307" s="26">
        <v>8000</v>
      </c>
      <c r="L307" s="25" t="s">
        <v>1845</v>
      </c>
      <c r="M307" s="14" t="s">
        <v>1846</v>
      </c>
      <c r="N307" s="14" t="s">
        <v>1640</v>
      </c>
    </row>
    <row r="308" spans="1:14" ht="40.5">
      <c r="A308" s="13">
        <v>36</v>
      </c>
      <c r="B308" s="14" t="s">
        <v>1847</v>
      </c>
      <c r="C308" s="14" t="s">
        <v>1848</v>
      </c>
      <c r="D308" s="15" t="s">
        <v>407</v>
      </c>
      <c r="E308" s="25" t="s">
        <v>1849</v>
      </c>
      <c r="F308" s="14" t="s">
        <v>49</v>
      </c>
      <c r="G308" s="14" t="s">
        <v>978</v>
      </c>
      <c r="H308" s="26">
        <v>88069</v>
      </c>
      <c r="I308" s="31">
        <v>7000</v>
      </c>
      <c r="J308" s="25" t="s">
        <v>1850</v>
      </c>
      <c r="K308" s="26">
        <v>1000</v>
      </c>
      <c r="L308" s="25" t="s">
        <v>1851</v>
      </c>
      <c r="M308" s="14" t="s">
        <v>1852</v>
      </c>
      <c r="N308" s="14" t="s">
        <v>1640</v>
      </c>
    </row>
    <row r="309" spans="1:14" ht="94.5">
      <c r="A309" s="13">
        <v>37</v>
      </c>
      <c r="B309" s="14" t="s">
        <v>1853</v>
      </c>
      <c r="C309" s="14" t="s">
        <v>1854</v>
      </c>
      <c r="D309" s="15" t="s">
        <v>407</v>
      </c>
      <c r="E309" s="25" t="s">
        <v>1855</v>
      </c>
      <c r="F309" s="14" t="s">
        <v>486</v>
      </c>
      <c r="G309" s="14" t="s">
        <v>781</v>
      </c>
      <c r="H309" s="26">
        <v>41500</v>
      </c>
      <c r="I309" s="31">
        <v>23000</v>
      </c>
      <c r="J309" s="25" t="s">
        <v>1856</v>
      </c>
      <c r="K309" s="26">
        <v>10000</v>
      </c>
      <c r="L309" s="25" t="s">
        <v>1857</v>
      </c>
      <c r="M309" s="14" t="s">
        <v>1852</v>
      </c>
      <c r="N309" s="14" t="s">
        <v>1640</v>
      </c>
    </row>
    <row r="310" spans="1:14" ht="54">
      <c r="A310" s="13">
        <v>38</v>
      </c>
      <c r="B310" s="14" t="s">
        <v>1858</v>
      </c>
      <c r="C310" s="14" t="s">
        <v>1859</v>
      </c>
      <c r="D310" s="15" t="s">
        <v>162</v>
      </c>
      <c r="E310" s="25" t="s">
        <v>1860</v>
      </c>
      <c r="F310" s="14" t="s">
        <v>56</v>
      </c>
      <c r="G310" s="14" t="s">
        <v>41</v>
      </c>
      <c r="H310" s="26">
        <v>47700</v>
      </c>
      <c r="I310" s="31">
        <v>5000</v>
      </c>
      <c r="J310" s="25" t="s">
        <v>1861</v>
      </c>
      <c r="K310" s="26">
        <v>5000</v>
      </c>
      <c r="L310" s="25" t="s">
        <v>1862</v>
      </c>
      <c r="M310" s="14" t="s">
        <v>1852</v>
      </c>
      <c r="N310" s="14" t="s">
        <v>1640</v>
      </c>
    </row>
    <row r="311" spans="1:14" ht="148.5">
      <c r="A311" s="13">
        <v>39</v>
      </c>
      <c r="B311" s="14" t="s">
        <v>1863</v>
      </c>
      <c r="C311" s="14" t="s">
        <v>1864</v>
      </c>
      <c r="D311" s="15" t="s">
        <v>170</v>
      </c>
      <c r="E311" s="25" t="s">
        <v>1865</v>
      </c>
      <c r="F311" s="14" t="s">
        <v>49</v>
      </c>
      <c r="G311" s="14" t="s">
        <v>781</v>
      </c>
      <c r="H311" s="26">
        <v>229106</v>
      </c>
      <c r="I311" s="31">
        <v>15000</v>
      </c>
      <c r="J311" s="25" t="s">
        <v>1866</v>
      </c>
      <c r="K311" s="26">
        <v>25000</v>
      </c>
      <c r="L311" s="25" t="s">
        <v>1867</v>
      </c>
      <c r="M311" s="14" t="s">
        <v>1868</v>
      </c>
      <c r="N311" s="14" t="s">
        <v>1640</v>
      </c>
    </row>
    <row r="312" spans="1:14" ht="67.5">
      <c r="A312" s="13">
        <v>40</v>
      </c>
      <c r="B312" s="14" t="s">
        <v>1869</v>
      </c>
      <c r="C312" s="14" t="s">
        <v>1870</v>
      </c>
      <c r="D312" s="15" t="s">
        <v>407</v>
      </c>
      <c r="E312" s="25" t="s">
        <v>1871</v>
      </c>
      <c r="F312" s="14" t="s">
        <v>1522</v>
      </c>
      <c r="G312" s="14" t="s">
        <v>848</v>
      </c>
      <c r="H312" s="26">
        <v>68643</v>
      </c>
      <c r="I312" s="31">
        <v>47000</v>
      </c>
      <c r="J312" s="25" t="s">
        <v>1872</v>
      </c>
      <c r="K312" s="26">
        <v>20000</v>
      </c>
      <c r="L312" s="25" t="s">
        <v>1873</v>
      </c>
      <c r="M312" s="14" t="s">
        <v>1804</v>
      </c>
      <c r="N312" s="14" t="s">
        <v>1640</v>
      </c>
    </row>
    <row r="313" spans="1:14" ht="162">
      <c r="A313" s="13">
        <v>41</v>
      </c>
      <c r="B313" s="14" t="s">
        <v>1874</v>
      </c>
      <c r="C313" s="14" t="s">
        <v>1875</v>
      </c>
      <c r="D313" s="15" t="s">
        <v>407</v>
      </c>
      <c r="E313" s="25" t="s">
        <v>1876</v>
      </c>
      <c r="F313" s="14" t="s">
        <v>486</v>
      </c>
      <c r="G313" s="14" t="s">
        <v>848</v>
      </c>
      <c r="H313" s="26">
        <v>71311</v>
      </c>
      <c r="I313" s="31">
        <v>10000</v>
      </c>
      <c r="J313" s="25" t="s">
        <v>1877</v>
      </c>
      <c r="K313" s="26">
        <v>15000</v>
      </c>
      <c r="L313" s="25" t="s">
        <v>1878</v>
      </c>
      <c r="M313" s="14" t="s">
        <v>1879</v>
      </c>
      <c r="N313" s="14" t="s">
        <v>1640</v>
      </c>
    </row>
    <row r="314" spans="1:14" ht="67.5">
      <c r="A314" s="13">
        <v>42</v>
      </c>
      <c r="B314" s="14" t="s">
        <v>1880</v>
      </c>
      <c r="C314" s="14" t="s">
        <v>1881</v>
      </c>
      <c r="D314" s="15" t="s">
        <v>1206</v>
      </c>
      <c r="E314" s="25" t="s">
        <v>1882</v>
      </c>
      <c r="F314" s="14" t="s">
        <v>880</v>
      </c>
      <c r="G314" s="14" t="s">
        <v>1883</v>
      </c>
      <c r="H314" s="26">
        <v>15000</v>
      </c>
      <c r="I314" s="31">
        <v>7500</v>
      </c>
      <c r="J314" s="25" t="s">
        <v>1884</v>
      </c>
      <c r="K314" s="26">
        <v>2000</v>
      </c>
      <c r="L314" s="25" t="s">
        <v>1885</v>
      </c>
      <c r="M314" s="14" t="s">
        <v>1886</v>
      </c>
      <c r="N314" s="14" t="s">
        <v>1640</v>
      </c>
    </row>
    <row r="315" spans="1:14" ht="135">
      <c r="A315" s="13">
        <v>43</v>
      </c>
      <c r="B315" s="14" t="s">
        <v>1887</v>
      </c>
      <c r="C315" s="14" t="s">
        <v>1888</v>
      </c>
      <c r="D315" s="15" t="s">
        <v>162</v>
      </c>
      <c r="E315" s="25" t="s">
        <v>1889</v>
      </c>
      <c r="F315" s="14" t="s">
        <v>1694</v>
      </c>
      <c r="G315" s="14" t="s">
        <v>781</v>
      </c>
      <c r="H315" s="26">
        <v>11243</v>
      </c>
      <c r="I315" s="31">
        <v>6200</v>
      </c>
      <c r="J315" s="25" t="s">
        <v>1890</v>
      </c>
      <c r="K315" s="26">
        <v>3000</v>
      </c>
      <c r="L315" s="25" t="s">
        <v>1891</v>
      </c>
      <c r="M315" s="14" t="s">
        <v>1892</v>
      </c>
      <c r="N315" s="14" t="s">
        <v>1640</v>
      </c>
    </row>
    <row r="316" spans="1:14" ht="81">
      <c r="A316" s="13">
        <v>44</v>
      </c>
      <c r="B316" s="14" t="s">
        <v>1893</v>
      </c>
      <c r="C316" s="14" t="s">
        <v>1894</v>
      </c>
      <c r="D316" s="15" t="s">
        <v>162</v>
      </c>
      <c r="E316" s="25" t="s">
        <v>1895</v>
      </c>
      <c r="F316" s="14" t="s">
        <v>795</v>
      </c>
      <c r="G316" s="14" t="s">
        <v>781</v>
      </c>
      <c r="H316" s="26">
        <v>27450</v>
      </c>
      <c r="I316" s="31">
        <v>19500</v>
      </c>
      <c r="J316" s="25" t="s">
        <v>1896</v>
      </c>
      <c r="K316" s="26">
        <v>4000</v>
      </c>
      <c r="L316" s="25" t="s">
        <v>1897</v>
      </c>
      <c r="M316" s="14" t="s">
        <v>1898</v>
      </c>
      <c r="N316" s="14" t="s">
        <v>1640</v>
      </c>
    </row>
    <row r="317" spans="1:14" ht="67.5">
      <c r="A317" s="13">
        <v>45</v>
      </c>
      <c r="B317" s="14" t="s">
        <v>1899</v>
      </c>
      <c r="C317" s="14" t="s">
        <v>1900</v>
      </c>
      <c r="D317" s="15" t="s">
        <v>204</v>
      </c>
      <c r="E317" s="25" t="s">
        <v>1901</v>
      </c>
      <c r="F317" s="14" t="s">
        <v>1522</v>
      </c>
      <c r="G317" s="14" t="s">
        <v>57</v>
      </c>
      <c r="H317" s="26">
        <v>40000</v>
      </c>
      <c r="I317" s="31">
        <v>10000</v>
      </c>
      <c r="J317" s="25" t="s">
        <v>1902</v>
      </c>
      <c r="K317" s="26">
        <v>5000</v>
      </c>
      <c r="L317" s="25" t="s">
        <v>1903</v>
      </c>
      <c r="M317" s="14" t="s">
        <v>1904</v>
      </c>
      <c r="N317" s="14" t="s">
        <v>1640</v>
      </c>
    </row>
    <row r="318" spans="1:14" ht="67.5">
      <c r="A318" s="13">
        <v>46</v>
      </c>
      <c r="B318" s="14" t="s">
        <v>1905</v>
      </c>
      <c r="C318" s="14" t="s">
        <v>1906</v>
      </c>
      <c r="D318" s="15" t="s">
        <v>1907</v>
      </c>
      <c r="E318" s="25" t="s">
        <v>1908</v>
      </c>
      <c r="F318" s="14" t="s">
        <v>49</v>
      </c>
      <c r="G318" s="14" t="s">
        <v>57</v>
      </c>
      <c r="H318" s="26">
        <v>30000</v>
      </c>
      <c r="I318" s="31">
        <v>2000</v>
      </c>
      <c r="J318" s="25" t="s">
        <v>1909</v>
      </c>
      <c r="K318" s="26">
        <v>5000</v>
      </c>
      <c r="L318" s="25" t="s">
        <v>1910</v>
      </c>
      <c r="M318" s="14" t="s">
        <v>1911</v>
      </c>
      <c r="N318" s="14" t="s">
        <v>1640</v>
      </c>
    </row>
    <row r="319" spans="1:14" ht="162.75" customHeight="1">
      <c r="A319" s="13">
        <v>47</v>
      </c>
      <c r="B319" s="14" t="s">
        <v>1912</v>
      </c>
      <c r="C319" s="14" t="s">
        <v>1913</v>
      </c>
      <c r="D319" s="15" t="s">
        <v>1634</v>
      </c>
      <c r="E319" s="25" t="s">
        <v>1914</v>
      </c>
      <c r="F319" s="14" t="s">
        <v>40</v>
      </c>
      <c r="G319" s="14" t="s">
        <v>861</v>
      </c>
      <c r="H319" s="26">
        <v>38581</v>
      </c>
      <c r="I319" s="31">
        <v>23000</v>
      </c>
      <c r="J319" s="25" t="s">
        <v>1915</v>
      </c>
      <c r="K319" s="26">
        <v>5000</v>
      </c>
      <c r="L319" s="25" t="s">
        <v>1916</v>
      </c>
      <c r="M319" s="14" t="s">
        <v>1917</v>
      </c>
      <c r="N319" s="14" t="s">
        <v>1640</v>
      </c>
    </row>
    <row r="320" spans="1:14" ht="162.75" customHeight="1">
      <c r="A320" s="13">
        <v>48</v>
      </c>
      <c r="B320" s="14" t="s">
        <v>1918</v>
      </c>
      <c r="C320" s="14" t="s">
        <v>1919</v>
      </c>
      <c r="D320" s="15" t="s">
        <v>148</v>
      </c>
      <c r="E320" s="25" t="s">
        <v>1920</v>
      </c>
      <c r="F320" s="14" t="s">
        <v>56</v>
      </c>
      <c r="G320" s="14" t="s">
        <v>781</v>
      </c>
      <c r="H320" s="26">
        <v>26311</v>
      </c>
      <c r="I320" s="31">
        <v>2500</v>
      </c>
      <c r="J320" s="25" t="s">
        <v>1921</v>
      </c>
      <c r="K320" s="26">
        <v>4000</v>
      </c>
      <c r="L320" s="25" t="s">
        <v>1922</v>
      </c>
      <c r="M320" s="14" t="s">
        <v>1923</v>
      </c>
      <c r="N320" s="14" t="s">
        <v>1640</v>
      </c>
    </row>
    <row r="321" spans="1:14" ht="67.5">
      <c r="A321" s="13">
        <v>49</v>
      </c>
      <c r="B321" s="14" t="s">
        <v>1924</v>
      </c>
      <c r="C321" s="14" t="s">
        <v>1925</v>
      </c>
      <c r="D321" s="15" t="s">
        <v>407</v>
      </c>
      <c r="E321" s="25" t="s">
        <v>1926</v>
      </c>
      <c r="F321" s="14" t="s">
        <v>49</v>
      </c>
      <c r="G321" s="14" t="s">
        <v>861</v>
      </c>
      <c r="H321" s="26">
        <v>115074</v>
      </c>
      <c r="I321" s="31">
        <v>6000</v>
      </c>
      <c r="J321" s="25" t="s">
        <v>1927</v>
      </c>
      <c r="K321" s="26">
        <v>10000</v>
      </c>
      <c r="L321" s="25" t="s">
        <v>1928</v>
      </c>
      <c r="M321" s="14" t="s">
        <v>1929</v>
      </c>
      <c r="N321" s="14" t="s">
        <v>1640</v>
      </c>
    </row>
    <row r="322" spans="1:14" ht="67.5">
      <c r="A322" s="13">
        <v>50</v>
      </c>
      <c r="B322" s="14" t="s">
        <v>1930</v>
      </c>
      <c r="C322" s="14" t="s">
        <v>1931</v>
      </c>
      <c r="D322" s="15" t="s">
        <v>170</v>
      </c>
      <c r="E322" s="25" t="s">
        <v>1932</v>
      </c>
      <c r="F322" s="14" t="s">
        <v>56</v>
      </c>
      <c r="G322" s="14" t="s">
        <v>1933</v>
      </c>
      <c r="H322" s="26">
        <v>34183</v>
      </c>
      <c r="I322" s="31">
        <v>11000</v>
      </c>
      <c r="J322" s="25" t="s">
        <v>1934</v>
      </c>
      <c r="K322" s="26">
        <v>5000</v>
      </c>
      <c r="L322" s="25" t="s">
        <v>1935</v>
      </c>
      <c r="M322" s="14" t="s">
        <v>1936</v>
      </c>
      <c r="N322" s="14" t="s">
        <v>1640</v>
      </c>
    </row>
    <row r="323" spans="1:14" ht="168.75" customHeight="1">
      <c r="A323" s="13">
        <v>51</v>
      </c>
      <c r="B323" s="14" t="s">
        <v>1937</v>
      </c>
      <c r="C323" s="14" t="s">
        <v>1938</v>
      </c>
      <c r="D323" s="15" t="s">
        <v>407</v>
      </c>
      <c r="E323" s="25" t="s">
        <v>1939</v>
      </c>
      <c r="F323" s="14" t="s">
        <v>56</v>
      </c>
      <c r="G323" s="14" t="s">
        <v>1933</v>
      </c>
      <c r="H323" s="26">
        <v>33006</v>
      </c>
      <c r="I323" s="31">
        <v>11390</v>
      </c>
      <c r="J323" s="25" t="s">
        <v>1940</v>
      </c>
      <c r="K323" s="26">
        <v>3000</v>
      </c>
      <c r="L323" s="25" t="s">
        <v>1941</v>
      </c>
      <c r="M323" s="14" t="s">
        <v>1936</v>
      </c>
      <c r="N323" s="14" t="s">
        <v>1640</v>
      </c>
    </row>
    <row r="324" spans="1:14" ht="168.75" customHeight="1">
      <c r="A324" s="13">
        <v>52</v>
      </c>
      <c r="B324" s="14" t="s">
        <v>1942</v>
      </c>
      <c r="C324" s="14" t="s">
        <v>1943</v>
      </c>
      <c r="D324" s="15" t="s">
        <v>162</v>
      </c>
      <c r="E324" s="25" t="s">
        <v>1944</v>
      </c>
      <c r="F324" s="14" t="s">
        <v>56</v>
      </c>
      <c r="G324" s="14" t="s">
        <v>848</v>
      </c>
      <c r="H324" s="26">
        <v>41000</v>
      </c>
      <c r="I324" s="31">
        <v>15100</v>
      </c>
      <c r="J324" s="25" t="s">
        <v>1945</v>
      </c>
      <c r="K324" s="26">
        <v>5000</v>
      </c>
      <c r="L324" s="25" t="s">
        <v>1946</v>
      </c>
      <c r="M324" s="14" t="s">
        <v>1947</v>
      </c>
      <c r="N324" s="14" t="s">
        <v>1640</v>
      </c>
    </row>
    <row r="325" spans="1:14" ht="168.75" customHeight="1">
      <c r="A325" s="13">
        <v>53</v>
      </c>
      <c r="B325" s="14" t="s">
        <v>1948</v>
      </c>
      <c r="C325" s="14" t="s">
        <v>1949</v>
      </c>
      <c r="D325" s="15" t="s">
        <v>217</v>
      </c>
      <c r="E325" s="25" t="s">
        <v>1950</v>
      </c>
      <c r="F325" s="14" t="s">
        <v>40</v>
      </c>
      <c r="G325" s="14" t="s">
        <v>57</v>
      </c>
      <c r="H325" s="26">
        <v>12000</v>
      </c>
      <c r="I325" s="31">
        <v>11530</v>
      </c>
      <c r="J325" s="25" t="s">
        <v>1951</v>
      </c>
      <c r="K325" s="26">
        <v>3000</v>
      </c>
      <c r="L325" s="25" t="s">
        <v>1952</v>
      </c>
      <c r="M325" s="14" t="s">
        <v>1948</v>
      </c>
      <c r="N325" s="14" t="s">
        <v>1640</v>
      </c>
    </row>
    <row r="326" spans="1:14" ht="81">
      <c r="A326" s="13">
        <v>54</v>
      </c>
      <c r="B326" s="14" t="s">
        <v>1953</v>
      </c>
      <c r="C326" s="14" t="s">
        <v>1954</v>
      </c>
      <c r="D326" s="15" t="s">
        <v>148</v>
      </c>
      <c r="E326" s="25" t="s">
        <v>1955</v>
      </c>
      <c r="F326" s="14" t="s">
        <v>24</v>
      </c>
      <c r="G326" s="14" t="s">
        <v>848</v>
      </c>
      <c r="H326" s="26">
        <v>58000</v>
      </c>
      <c r="I326" s="31">
        <v>45080</v>
      </c>
      <c r="J326" s="25" t="s">
        <v>1956</v>
      </c>
      <c r="K326" s="26">
        <v>3000</v>
      </c>
      <c r="L326" s="25" t="s">
        <v>1957</v>
      </c>
      <c r="M326" s="14" t="s">
        <v>1958</v>
      </c>
      <c r="N326" s="14" t="s">
        <v>1640</v>
      </c>
    </row>
    <row r="327" spans="1:14" ht="162">
      <c r="A327" s="13">
        <v>55</v>
      </c>
      <c r="B327" s="14" t="s">
        <v>1959</v>
      </c>
      <c r="C327" s="14" t="s">
        <v>1960</v>
      </c>
      <c r="D327" s="15" t="s">
        <v>248</v>
      </c>
      <c r="E327" s="25" t="s">
        <v>1961</v>
      </c>
      <c r="F327" s="14" t="s">
        <v>40</v>
      </c>
      <c r="G327" s="14" t="s">
        <v>1933</v>
      </c>
      <c r="H327" s="26">
        <v>54384</v>
      </c>
      <c r="I327" s="31">
        <v>21200</v>
      </c>
      <c r="J327" s="25" t="s">
        <v>1962</v>
      </c>
      <c r="K327" s="26">
        <v>5000</v>
      </c>
      <c r="L327" s="25" t="s">
        <v>1963</v>
      </c>
      <c r="M327" s="14" t="s">
        <v>1947</v>
      </c>
      <c r="N327" s="14" t="s">
        <v>1640</v>
      </c>
    </row>
    <row r="328" spans="1:14" ht="54">
      <c r="A328" s="13">
        <v>56</v>
      </c>
      <c r="B328" s="14" t="s">
        <v>1964</v>
      </c>
      <c r="C328" s="14" t="s">
        <v>1965</v>
      </c>
      <c r="D328" s="15" t="s">
        <v>170</v>
      </c>
      <c r="E328" s="25" t="s">
        <v>1966</v>
      </c>
      <c r="F328" s="14" t="s">
        <v>56</v>
      </c>
      <c r="G328" s="14" t="s">
        <v>1933</v>
      </c>
      <c r="H328" s="26">
        <v>19857</v>
      </c>
      <c r="I328" s="31">
        <v>5000</v>
      </c>
      <c r="J328" s="25" t="s">
        <v>1967</v>
      </c>
      <c r="K328" s="26">
        <v>8000</v>
      </c>
      <c r="L328" s="25" t="s">
        <v>1968</v>
      </c>
      <c r="M328" s="14" t="s">
        <v>1969</v>
      </c>
      <c r="N328" s="14" t="s">
        <v>1640</v>
      </c>
    </row>
    <row r="329" spans="1:14" ht="67.5">
      <c r="A329" s="13">
        <v>57</v>
      </c>
      <c r="B329" s="14" t="s">
        <v>1970</v>
      </c>
      <c r="C329" s="14" t="s">
        <v>1971</v>
      </c>
      <c r="D329" s="15" t="s">
        <v>170</v>
      </c>
      <c r="E329" s="25" t="s">
        <v>1972</v>
      </c>
      <c r="F329" s="14" t="s">
        <v>795</v>
      </c>
      <c r="G329" s="14" t="s">
        <v>1933</v>
      </c>
      <c r="H329" s="26">
        <v>13761</v>
      </c>
      <c r="I329" s="31">
        <v>6500</v>
      </c>
      <c r="J329" s="25" t="s">
        <v>1973</v>
      </c>
      <c r="K329" s="26">
        <v>5661</v>
      </c>
      <c r="L329" s="25" t="s">
        <v>1974</v>
      </c>
      <c r="M329" s="14" t="s">
        <v>1969</v>
      </c>
      <c r="N329" s="14" t="s">
        <v>1640</v>
      </c>
    </row>
    <row r="330" spans="1:14" ht="244.5" customHeight="1">
      <c r="A330" s="13">
        <v>58</v>
      </c>
      <c r="B330" s="14" t="s">
        <v>1975</v>
      </c>
      <c r="C330" s="14" t="s">
        <v>1976</v>
      </c>
      <c r="D330" s="15" t="s">
        <v>204</v>
      </c>
      <c r="E330" s="25" t="s">
        <v>1977</v>
      </c>
      <c r="F330" s="14" t="s">
        <v>49</v>
      </c>
      <c r="G330" s="14" t="s">
        <v>848</v>
      </c>
      <c r="H330" s="26">
        <v>295980</v>
      </c>
      <c r="I330" s="31">
        <v>32000</v>
      </c>
      <c r="J330" s="25" t="s">
        <v>1978</v>
      </c>
      <c r="K330" s="26">
        <v>20000</v>
      </c>
      <c r="L330" s="25" t="s">
        <v>1979</v>
      </c>
      <c r="M330" s="14" t="s">
        <v>1980</v>
      </c>
      <c r="N330" s="14" t="s">
        <v>1640</v>
      </c>
    </row>
    <row r="331" spans="1:14" ht="84" customHeight="1">
      <c r="A331" s="13">
        <v>59</v>
      </c>
      <c r="B331" s="14" t="s">
        <v>1981</v>
      </c>
      <c r="C331" s="14" t="s">
        <v>1982</v>
      </c>
      <c r="D331" s="15" t="s">
        <v>400</v>
      </c>
      <c r="E331" s="25" t="s">
        <v>1983</v>
      </c>
      <c r="F331" s="14" t="s">
        <v>40</v>
      </c>
      <c r="G331" s="14" t="s">
        <v>848</v>
      </c>
      <c r="H331" s="26">
        <v>143520</v>
      </c>
      <c r="I331" s="31">
        <v>14700</v>
      </c>
      <c r="J331" s="25" t="s">
        <v>1984</v>
      </c>
      <c r="K331" s="26">
        <v>3000</v>
      </c>
      <c r="L331" s="25" t="s">
        <v>1985</v>
      </c>
      <c r="M331" s="14" t="s">
        <v>1986</v>
      </c>
      <c r="N331" s="14" t="s">
        <v>1640</v>
      </c>
    </row>
    <row r="332" spans="1:14" ht="169.5" customHeight="1">
      <c r="A332" s="13">
        <v>60</v>
      </c>
      <c r="B332" s="14" t="s">
        <v>1987</v>
      </c>
      <c r="C332" s="14" t="s">
        <v>1988</v>
      </c>
      <c r="D332" s="15" t="s">
        <v>1206</v>
      </c>
      <c r="E332" s="25" t="s">
        <v>1989</v>
      </c>
      <c r="F332" s="14" t="s">
        <v>977</v>
      </c>
      <c r="G332" s="14" t="s">
        <v>57</v>
      </c>
      <c r="H332" s="26">
        <v>75000</v>
      </c>
      <c r="I332" s="31">
        <v>43000</v>
      </c>
      <c r="J332" s="25" t="s">
        <v>1990</v>
      </c>
      <c r="K332" s="26">
        <v>5000</v>
      </c>
      <c r="L332" s="25" t="s">
        <v>1991</v>
      </c>
      <c r="M332" s="14" t="s">
        <v>1992</v>
      </c>
      <c r="N332" s="14" t="s">
        <v>1640</v>
      </c>
    </row>
    <row r="333" spans="1:14" ht="174" customHeight="1">
      <c r="A333" s="13">
        <v>61</v>
      </c>
      <c r="B333" s="14" t="s">
        <v>1993</v>
      </c>
      <c r="C333" s="14" t="s">
        <v>1994</v>
      </c>
      <c r="D333" s="15" t="s">
        <v>128</v>
      </c>
      <c r="E333" s="25" t="s">
        <v>1995</v>
      </c>
      <c r="F333" s="14" t="s">
        <v>56</v>
      </c>
      <c r="G333" s="14" t="s">
        <v>1996</v>
      </c>
      <c r="H333" s="26">
        <v>20595</v>
      </c>
      <c r="I333" s="31">
        <v>3700</v>
      </c>
      <c r="J333" s="25" t="s">
        <v>1997</v>
      </c>
      <c r="K333" s="26">
        <v>5000</v>
      </c>
      <c r="L333" s="25" t="s">
        <v>1998</v>
      </c>
      <c r="M333" s="14" t="s">
        <v>1999</v>
      </c>
      <c r="N333" s="14" t="s">
        <v>1640</v>
      </c>
    </row>
    <row r="334" spans="1:14" ht="238.5" customHeight="1">
      <c r="A334" s="13">
        <v>62</v>
      </c>
      <c r="B334" s="14" t="s">
        <v>2000</v>
      </c>
      <c r="C334" s="14" t="s">
        <v>2001</v>
      </c>
      <c r="D334" s="15" t="s">
        <v>162</v>
      </c>
      <c r="E334" s="25" t="s">
        <v>2002</v>
      </c>
      <c r="F334" s="14" t="s">
        <v>56</v>
      </c>
      <c r="G334" s="14" t="s">
        <v>781</v>
      </c>
      <c r="H334" s="26">
        <v>49930</v>
      </c>
      <c r="I334" s="31">
        <v>7000</v>
      </c>
      <c r="J334" s="25" t="s">
        <v>2003</v>
      </c>
      <c r="K334" s="26">
        <v>8000</v>
      </c>
      <c r="L334" s="25" t="s">
        <v>2004</v>
      </c>
      <c r="M334" s="14" t="s">
        <v>2005</v>
      </c>
      <c r="N334" s="14" t="s">
        <v>1640</v>
      </c>
    </row>
    <row r="335" spans="1:14" ht="124.5" customHeight="1">
      <c r="A335" s="13">
        <v>63</v>
      </c>
      <c r="B335" s="14" t="s">
        <v>2006</v>
      </c>
      <c r="C335" s="14" t="s">
        <v>2007</v>
      </c>
      <c r="D335" s="15" t="s">
        <v>148</v>
      </c>
      <c r="E335" s="25" t="s">
        <v>2008</v>
      </c>
      <c r="F335" s="14" t="s">
        <v>33</v>
      </c>
      <c r="G335" s="14" t="s">
        <v>2009</v>
      </c>
      <c r="H335" s="26">
        <v>90836</v>
      </c>
      <c r="I335" s="31">
        <v>29160</v>
      </c>
      <c r="J335" s="25" t="s">
        <v>2010</v>
      </c>
      <c r="K335" s="26">
        <v>6000</v>
      </c>
      <c r="L335" s="25" t="s">
        <v>2011</v>
      </c>
      <c r="M335" s="14" t="s">
        <v>2012</v>
      </c>
      <c r="N335" s="14" t="s">
        <v>1640</v>
      </c>
    </row>
    <row r="336" spans="1:14" ht="327.75" customHeight="1">
      <c r="A336" s="13">
        <v>64</v>
      </c>
      <c r="B336" s="14" t="s">
        <v>2013</v>
      </c>
      <c r="C336" s="14" t="s">
        <v>2014</v>
      </c>
      <c r="D336" s="15" t="s">
        <v>217</v>
      </c>
      <c r="E336" s="25" t="s">
        <v>2015</v>
      </c>
      <c r="F336" s="14" t="s">
        <v>56</v>
      </c>
      <c r="G336" s="14" t="s">
        <v>2016</v>
      </c>
      <c r="H336" s="26">
        <v>39653</v>
      </c>
      <c r="I336" s="31">
        <v>9000</v>
      </c>
      <c r="J336" s="25" t="s">
        <v>2017</v>
      </c>
      <c r="K336" s="26">
        <v>10000</v>
      </c>
      <c r="L336" s="25" t="s">
        <v>2018</v>
      </c>
      <c r="M336" s="14" t="s">
        <v>2019</v>
      </c>
      <c r="N336" s="14" t="s">
        <v>1640</v>
      </c>
    </row>
    <row r="337" spans="1:14" ht="54">
      <c r="A337" s="13">
        <v>65</v>
      </c>
      <c r="B337" s="14" t="s">
        <v>2020</v>
      </c>
      <c r="C337" s="14" t="s">
        <v>2021</v>
      </c>
      <c r="D337" s="15" t="s">
        <v>625</v>
      </c>
      <c r="E337" s="25" t="s">
        <v>2022</v>
      </c>
      <c r="F337" s="14" t="s">
        <v>56</v>
      </c>
      <c r="G337" s="14" t="s">
        <v>41</v>
      </c>
      <c r="H337" s="26">
        <v>41800</v>
      </c>
      <c r="I337" s="31">
        <v>400</v>
      </c>
      <c r="J337" s="25" t="s">
        <v>2023</v>
      </c>
      <c r="K337" s="26">
        <v>5000</v>
      </c>
      <c r="L337" s="25" t="s">
        <v>2024</v>
      </c>
      <c r="M337" s="14" t="s">
        <v>2025</v>
      </c>
      <c r="N337" s="14" t="s">
        <v>1640</v>
      </c>
    </row>
    <row r="338" spans="1:14" ht="120.75" customHeight="1">
      <c r="A338" s="13">
        <v>66</v>
      </c>
      <c r="B338" s="14" t="s">
        <v>2026</v>
      </c>
      <c r="C338" s="14" t="s">
        <v>2027</v>
      </c>
      <c r="D338" s="15" t="s">
        <v>148</v>
      </c>
      <c r="E338" s="25" t="s">
        <v>2028</v>
      </c>
      <c r="F338" s="14" t="s">
        <v>84</v>
      </c>
      <c r="G338" s="14" t="s">
        <v>848</v>
      </c>
      <c r="H338" s="26">
        <v>50000</v>
      </c>
      <c r="I338" s="31">
        <v>10000</v>
      </c>
      <c r="J338" s="25" t="s">
        <v>2029</v>
      </c>
      <c r="K338" s="26">
        <v>5000</v>
      </c>
      <c r="L338" s="25" t="s">
        <v>2030</v>
      </c>
      <c r="M338" s="14" t="s">
        <v>2012</v>
      </c>
      <c r="N338" s="14" t="s">
        <v>1640</v>
      </c>
    </row>
    <row r="339" spans="1:14" ht="148.5" customHeight="1">
      <c r="A339" s="13">
        <v>67</v>
      </c>
      <c r="B339" s="14" t="s">
        <v>2031</v>
      </c>
      <c r="C339" s="14" t="s">
        <v>2032</v>
      </c>
      <c r="D339" s="15" t="s">
        <v>779</v>
      </c>
      <c r="E339" s="25" t="s">
        <v>2033</v>
      </c>
      <c r="F339" s="14" t="s">
        <v>40</v>
      </c>
      <c r="G339" s="14" t="s">
        <v>41</v>
      </c>
      <c r="H339" s="26">
        <v>74535</v>
      </c>
      <c r="I339" s="31">
        <v>16000</v>
      </c>
      <c r="J339" s="25" t="s">
        <v>2034</v>
      </c>
      <c r="K339" s="26">
        <v>3000</v>
      </c>
      <c r="L339" s="25" t="s">
        <v>2035</v>
      </c>
      <c r="M339" s="14" t="s">
        <v>2025</v>
      </c>
      <c r="N339" s="14" t="s">
        <v>1640</v>
      </c>
    </row>
    <row r="340" spans="1:14" ht="108">
      <c r="A340" s="13">
        <v>68</v>
      </c>
      <c r="B340" s="14" t="s">
        <v>2036</v>
      </c>
      <c r="C340" s="14" t="s">
        <v>2037</v>
      </c>
      <c r="D340" s="15" t="s">
        <v>148</v>
      </c>
      <c r="E340" s="25" t="s">
        <v>2038</v>
      </c>
      <c r="F340" s="14" t="s">
        <v>49</v>
      </c>
      <c r="G340" s="14" t="s">
        <v>57</v>
      </c>
      <c r="H340" s="26">
        <v>35000</v>
      </c>
      <c r="I340" s="31">
        <v>3250</v>
      </c>
      <c r="J340" s="25" t="s">
        <v>2039</v>
      </c>
      <c r="K340" s="26">
        <v>3000</v>
      </c>
      <c r="L340" s="25" t="s">
        <v>2040</v>
      </c>
      <c r="M340" s="14" t="s">
        <v>2041</v>
      </c>
      <c r="N340" s="14" t="s">
        <v>1640</v>
      </c>
    </row>
    <row r="341" spans="1:14" ht="54">
      <c r="A341" s="13">
        <v>69</v>
      </c>
      <c r="B341" s="14" t="s">
        <v>2042</v>
      </c>
      <c r="C341" s="14" t="s">
        <v>2043</v>
      </c>
      <c r="D341" s="15" t="s">
        <v>1124</v>
      </c>
      <c r="E341" s="25" t="s">
        <v>2044</v>
      </c>
      <c r="F341" s="14" t="s">
        <v>486</v>
      </c>
      <c r="G341" s="14" t="s">
        <v>781</v>
      </c>
      <c r="H341" s="26">
        <v>12000</v>
      </c>
      <c r="I341" s="31">
        <v>3000</v>
      </c>
      <c r="J341" s="25" t="s">
        <v>2045</v>
      </c>
      <c r="K341" s="26">
        <v>3000</v>
      </c>
      <c r="L341" s="25" t="s">
        <v>2046</v>
      </c>
      <c r="M341" s="14" t="s">
        <v>2047</v>
      </c>
      <c r="N341" s="14" t="s">
        <v>1640</v>
      </c>
    </row>
    <row r="342" spans="1:14" ht="40.5">
      <c r="A342" s="13">
        <v>70</v>
      </c>
      <c r="B342" s="14" t="s">
        <v>2048</v>
      </c>
      <c r="C342" s="14" t="s">
        <v>2049</v>
      </c>
      <c r="D342" s="15" t="s">
        <v>826</v>
      </c>
      <c r="E342" s="25" t="s">
        <v>2050</v>
      </c>
      <c r="F342" s="14" t="s">
        <v>486</v>
      </c>
      <c r="G342" s="14" t="s">
        <v>861</v>
      </c>
      <c r="H342" s="26">
        <v>11433</v>
      </c>
      <c r="I342" s="31">
        <v>2500</v>
      </c>
      <c r="J342" s="25" t="s">
        <v>2051</v>
      </c>
      <c r="K342" s="26">
        <v>5000</v>
      </c>
      <c r="L342" s="25" t="s">
        <v>2052</v>
      </c>
      <c r="M342" s="14" t="s">
        <v>2053</v>
      </c>
      <c r="N342" s="14" t="s">
        <v>1640</v>
      </c>
    </row>
    <row r="343" spans="1:14" ht="102" customHeight="1">
      <c r="A343" s="13">
        <v>71</v>
      </c>
      <c r="B343" s="14" t="s">
        <v>2054</v>
      </c>
      <c r="C343" s="14" t="s">
        <v>2055</v>
      </c>
      <c r="D343" s="15" t="s">
        <v>268</v>
      </c>
      <c r="E343" s="25" t="s">
        <v>2056</v>
      </c>
      <c r="F343" s="14" t="s">
        <v>486</v>
      </c>
      <c r="G343" s="14" t="s">
        <v>57</v>
      </c>
      <c r="H343" s="26">
        <v>20000</v>
      </c>
      <c r="I343" s="31">
        <v>9300</v>
      </c>
      <c r="J343" s="25" t="s">
        <v>2057</v>
      </c>
      <c r="K343" s="26">
        <v>5700</v>
      </c>
      <c r="L343" s="25" t="s">
        <v>2058</v>
      </c>
      <c r="M343" s="14" t="s">
        <v>2059</v>
      </c>
      <c r="N343" s="14" t="s">
        <v>1640</v>
      </c>
    </row>
    <row r="344" spans="1:14" ht="96" customHeight="1">
      <c r="A344" s="13">
        <v>72</v>
      </c>
      <c r="B344" s="14" t="s">
        <v>2060</v>
      </c>
      <c r="C344" s="14" t="s">
        <v>2061</v>
      </c>
      <c r="D344" s="15" t="s">
        <v>162</v>
      </c>
      <c r="E344" s="25" t="s">
        <v>2062</v>
      </c>
      <c r="F344" s="14" t="s">
        <v>409</v>
      </c>
      <c r="G344" s="14" t="s">
        <v>1730</v>
      </c>
      <c r="H344" s="26">
        <v>54000</v>
      </c>
      <c r="I344" s="31">
        <v>15600</v>
      </c>
      <c r="J344" s="25" t="s">
        <v>2063</v>
      </c>
      <c r="K344" s="26">
        <v>6500</v>
      </c>
      <c r="L344" s="25" t="s">
        <v>2064</v>
      </c>
      <c r="M344" s="14" t="s">
        <v>2047</v>
      </c>
      <c r="N344" s="14" t="s">
        <v>1640</v>
      </c>
    </row>
    <row r="345" spans="1:14" ht="14.25">
      <c r="A345" s="13"/>
      <c r="B345" s="32" t="s">
        <v>2065</v>
      </c>
      <c r="C345" s="14"/>
      <c r="E345" s="25"/>
      <c r="F345" s="14"/>
      <c r="G345" s="14"/>
      <c r="H345" s="26"/>
      <c r="I345" s="31"/>
      <c r="J345" s="25"/>
      <c r="K345" s="26"/>
      <c r="L345" s="25"/>
      <c r="M345" s="14"/>
      <c r="N345" s="14"/>
    </row>
    <row r="346" spans="1:14" ht="14.25">
      <c r="A346" s="10" t="s">
        <v>19</v>
      </c>
      <c r="B346" s="12">
        <f>COUNTIF(N347:N1356,"=来宾市人民政府")</f>
        <v>26</v>
      </c>
      <c r="C346" s="10"/>
      <c r="D346" s="11"/>
      <c r="E346" s="23"/>
      <c r="F346" s="21"/>
      <c r="G346" s="10"/>
      <c r="H346" s="24">
        <f>SUMIF(N347:N1356,"=来宾市人民政府",H347:H1356)</f>
        <v>2644255.36</v>
      </c>
      <c r="I346" s="22">
        <f>SUMIF(N347:N1356,"=来宾市人民政府",I347:I1356)</f>
        <v>338957</v>
      </c>
      <c r="J346" s="29"/>
      <c r="K346" s="24">
        <f>SUMIF(N347:N1356,"=来宾市人民政府",K347:K1356)</f>
        <v>202150</v>
      </c>
      <c r="L346" s="30"/>
      <c r="M346" s="10"/>
      <c r="N346" s="10"/>
    </row>
    <row r="347" spans="1:14" ht="67.5">
      <c r="A347" s="13">
        <v>1</v>
      </c>
      <c r="B347" s="14" t="s">
        <v>2066</v>
      </c>
      <c r="C347" s="14" t="s">
        <v>2067</v>
      </c>
      <c r="D347" s="15" t="s">
        <v>1496</v>
      </c>
      <c r="E347" s="25" t="s">
        <v>2068</v>
      </c>
      <c r="F347" s="14" t="s">
        <v>56</v>
      </c>
      <c r="G347" s="14" t="s">
        <v>2069</v>
      </c>
      <c r="H347" s="26">
        <v>100000</v>
      </c>
      <c r="I347" s="31">
        <v>40000</v>
      </c>
      <c r="J347" s="25" t="s">
        <v>2070</v>
      </c>
      <c r="K347" s="26">
        <v>9000</v>
      </c>
      <c r="L347" s="25" t="s">
        <v>2071</v>
      </c>
      <c r="M347" s="14" t="s">
        <v>2072</v>
      </c>
      <c r="N347" s="14" t="s">
        <v>2073</v>
      </c>
    </row>
    <row r="348" spans="1:14" ht="117" customHeight="1">
      <c r="A348" s="13">
        <v>2</v>
      </c>
      <c r="B348" s="14" t="s">
        <v>2074</v>
      </c>
      <c r="C348" s="14" t="s">
        <v>2075</v>
      </c>
      <c r="D348" s="15" t="s">
        <v>162</v>
      </c>
      <c r="E348" s="25" t="s">
        <v>2076</v>
      </c>
      <c r="F348" s="14" t="s">
        <v>49</v>
      </c>
      <c r="G348" s="14" t="s">
        <v>57</v>
      </c>
      <c r="H348" s="26">
        <v>108235.74</v>
      </c>
      <c r="I348" s="31">
        <v>11000</v>
      </c>
      <c r="J348" s="25" t="s">
        <v>2077</v>
      </c>
      <c r="K348" s="26">
        <v>10000</v>
      </c>
      <c r="L348" s="25" t="s">
        <v>2078</v>
      </c>
      <c r="M348" s="14" t="s">
        <v>2079</v>
      </c>
      <c r="N348" s="14" t="s">
        <v>2073</v>
      </c>
    </row>
    <row r="349" spans="1:14" ht="96.75" customHeight="1">
      <c r="A349" s="13">
        <v>3</v>
      </c>
      <c r="B349" s="14" t="s">
        <v>2080</v>
      </c>
      <c r="C349" s="14" t="s">
        <v>2081</v>
      </c>
      <c r="D349" s="15" t="s">
        <v>261</v>
      </c>
      <c r="E349" s="25" t="s">
        <v>2082</v>
      </c>
      <c r="F349" s="14" t="s">
        <v>56</v>
      </c>
      <c r="G349" s="14" t="s">
        <v>41</v>
      </c>
      <c r="H349" s="26">
        <v>20080</v>
      </c>
      <c r="I349" s="31">
        <v>60</v>
      </c>
      <c r="J349" s="25" t="s">
        <v>2083</v>
      </c>
      <c r="K349" s="26">
        <v>3000</v>
      </c>
      <c r="L349" s="25" t="s">
        <v>2084</v>
      </c>
      <c r="M349" s="14" t="s">
        <v>2085</v>
      </c>
      <c r="N349" s="14" t="s">
        <v>2073</v>
      </c>
    </row>
    <row r="350" spans="1:14" ht="138" customHeight="1">
      <c r="A350" s="13">
        <v>4</v>
      </c>
      <c r="B350" s="14" t="s">
        <v>2086</v>
      </c>
      <c r="C350" s="14" t="s">
        <v>2087</v>
      </c>
      <c r="D350" s="15" t="s">
        <v>261</v>
      </c>
      <c r="E350" s="25" t="s">
        <v>2088</v>
      </c>
      <c r="F350" s="14" t="s">
        <v>56</v>
      </c>
      <c r="G350" s="14" t="s">
        <v>41</v>
      </c>
      <c r="H350" s="26">
        <v>50000</v>
      </c>
      <c r="I350" s="31">
        <v>20400</v>
      </c>
      <c r="J350" s="25" t="s">
        <v>2089</v>
      </c>
      <c r="K350" s="26">
        <v>5000</v>
      </c>
      <c r="L350" s="25" t="s">
        <v>2090</v>
      </c>
      <c r="M350" s="14" t="s">
        <v>2091</v>
      </c>
      <c r="N350" s="14" t="s">
        <v>2073</v>
      </c>
    </row>
    <row r="351" spans="1:14" ht="111" customHeight="1">
      <c r="A351" s="13">
        <v>5</v>
      </c>
      <c r="B351" s="14" t="s">
        <v>2092</v>
      </c>
      <c r="C351" s="14" t="s">
        <v>2093</v>
      </c>
      <c r="D351" s="15" t="s">
        <v>380</v>
      </c>
      <c r="E351" s="25" t="s">
        <v>2094</v>
      </c>
      <c r="F351" s="14" t="s">
        <v>1694</v>
      </c>
      <c r="G351" s="14" t="s">
        <v>57</v>
      </c>
      <c r="H351" s="26">
        <v>38000</v>
      </c>
      <c r="I351" s="31">
        <v>8550</v>
      </c>
      <c r="J351" s="25" t="s">
        <v>2095</v>
      </c>
      <c r="K351" s="26">
        <v>4000</v>
      </c>
      <c r="L351" s="25" t="s">
        <v>2096</v>
      </c>
      <c r="M351" s="14" t="s">
        <v>2097</v>
      </c>
      <c r="N351" s="14" t="s">
        <v>2073</v>
      </c>
    </row>
    <row r="352" spans="1:14" ht="96" customHeight="1">
      <c r="A352" s="13">
        <v>6</v>
      </c>
      <c r="B352" s="14" t="s">
        <v>2098</v>
      </c>
      <c r="C352" s="14" t="s">
        <v>2099</v>
      </c>
      <c r="D352" s="15" t="s">
        <v>625</v>
      </c>
      <c r="E352" s="25" t="s">
        <v>2100</v>
      </c>
      <c r="F352" s="14" t="s">
        <v>1694</v>
      </c>
      <c r="G352" s="14" t="s">
        <v>1375</v>
      </c>
      <c r="H352" s="26">
        <v>120000</v>
      </c>
      <c r="I352" s="31">
        <v>4900</v>
      </c>
      <c r="J352" s="25" t="s">
        <v>2101</v>
      </c>
      <c r="K352" s="26">
        <v>15000</v>
      </c>
      <c r="L352" s="25" t="s">
        <v>2102</v>
      </c>
      <c r="M352" s="14" t="s">
        <v>2103</v>
      </c>
      <c r="N352" s="14" t="s">
        <v>2073</v>
      </c>
    </row>
    <row r="353" spans="1:14" ht="289.5" customHeight="1">
      <c r="A353" s="13">
        <v>7</v>
      </c>
      <c r="B353" s="14" t="s">
        <v>2104</v>
      </c>
      <c r="C353" s="14" t="s">
        <v>2105</v>
      </c>
      <c r="D353" s="15" t="s">
        <v>217</v>
      </c>
      <c r="E353" s="25" t="s">
        <v>2106</v>
      </c>
      <c r="F353" s="14" t="s">
        <v>486</v>
      </c>
      <c r="G353" s="14" t="s">
        <v>57</v>
      </c>
      <c r="H353" s="26">
        <v>126041.78</v>
      </c>
      <c r="I353" s="31">
        <v>11500</v>
      </c>
      <c r="J353" s="25" t="s">
        <v>2107</v>
      </c>
      <c r="K353" s="26">
        <v>5000</v>
      </c>
      <c r="L353" s="25" t="s">
        <v>2108</v>
      </c>
      <c r="M353" s="14" t="s">
        <v>2109</v>
      </c>
      <c r="N353" s="14" t="s">
        <v>2073</v>
      </c>
    </row>
    <row r="354" spans="1:14" ht="142.5" customHeight="1">
      <c r="A354" s="13">
        <v>8</v>
      </c>
      <c r="B354" s="14" t="s">
        <v>2110</v>
      </c>
      <c r="C354" s="14" t="s">
        <v>2111</v>
      </c>
      <c r="D354" s="15" t="s">
        <v>1395</v>
      </c>
      <c r="E354" s="25" t="s">
        <v>2112</v>
      </c>
      <c r="F354" s="14" t="s">
        <v>657</v>
      </c>
      <c r="G354" s="14" t="s">
        <v>41</v>
      </c>
      <c r="H354" s="26">
        <v>38000</v>
      </c>
      <c r="I354" s="31">
        <v>1987</v>
      </c>
      <c r="J354" s="25" t="s">
        <v>2113</v>
      </c>
      <c r="K354" s="26">
        <v>3000</v>
      </c>
      <c r="L354" s="25" t="s">
        <v>2114</v>
      </c>
      <c r="M354" s="14" t="s">
        <v>2115</v>
      </c>
      <c r="N354" s="14" t="s">
        <v>2073</v>
      </c>
    </row>
    <row r="355" spans="1:14" ht="70.5" customHeight="1">
      <c r="A355" s="13">
        <v>9</v>
      </c>
      <c r="B355" s="14" t="s">
        <v>2116</v>
      </c>
      <c r="C355" s="14" t="s">
        <v>2117</v>
      </c>
      <c r="D355" s="15" t="s">
        <v>1496</v>
      </c>
      <c r="E355" s="25" t="s">
        <v>2118</v>
      </c>
      <c r="F355" s="14" t="s">
        <v>486</v>
      </c>
      <c r="G355" s="14" t="s">
        <v>57</v>
      </c>
      <c r="H355" s="26">
        <v>158602</v>
      </c>
      <c r="I355" s="31">
        <v>3821</v>
      </c>
      <c r="J355" s="25" t="s">
        <v>2119</v>
      </c>
      <c r="K355" s="26">
        <v>8000</v>
      </c>
      <c r="L355" s="25" t="s">
        <v>2120</v>
      </c>
      <c r="M355" s="14" t="s">
        <v>2121</v>
      </c>
      <c r="N355" s="14" t="s">
        <v>2073</v>
      </c>
    </row>
    <row r="356" spans="1:14" ht="67.5">
      <c r="A356" s="13">
        <v>10</v>
      </c>
      <c r="B356" s="14" t="s">
        <v>2122</v>
      </c>
      <c r="C356" s="14" t="s">
        <v>2123</v>
      </c>
      <c r="D356" s="15" t="s">
        <v>331</v>
      </c>
      <c r="E356" s="25" t="s">
        <v>2124</v>
      </c>
      <c r="F356" s="14" t="s">
        <v>49</v>
      </c>
      <c r="G356" s="14" t="s">
        <v>1375</v>
      </c>
      <c r="H356" s="26">
        <v>105000</v>
      </c>
      <c r="I356" s="31">
        <v>12850</v>
      </c>
      <c r="J356" s="25" t="s">
        <v>2125</v>
      </c>
      <c r="K356" s="26">
        <v>2000</v>
      </c>
      <c r="L356" s="25" t="s">
        <v>2126</v>
      </c>
      <c r="M356" s="14" t="s">
        <v>2127</v>
      </c>
      <c r="N356" s="14" t="s">
        <v>2073</v>
      </c>
    </row>
    <row r="357" spans="1:14" ht="132" customHeight="1">
      <c r="A357" s="13">
        <v>11</v>
      </c>
      <c r="B357" s="14" t="s">
        <v>2128</v>
      </c>
      <c r="C357" s="14" t="s">
        <v>2129</v>
      </c>
      <c r="D357" s="15" t="s">
        <v>625</v>
      </c>
      <c r="E357" s="25" t="s">
        <v>2130</v>
      </c>
      <c r="F357" s="14" t="s">
        <v>56</v>
      </c>
      <c r="G357" s="14" t="s">
        <v>57</v>
      </c>
      <c r="H357" s="26">
        <v>13000</v>
      </c>
      <c r="I357" s="31">
        <v>2000</v>
      </c>
      <c r="J357" s="25" t="s">
        <v>2131</v>
      </c>
      <c r="K357" s="26">
        <v>5000</v>
      </c>
      <c r="L357" s="25" t="s">
        <v>2084</v>
      </c>
      <c r="M357" s="14" t="s">
        <v>2132</v>
      </c>
      <c r="N357" s="14" t="s">
        <v>2073</v>
      </c>
    </row>
    <row r="358" spans="1:14" ht="81">
      <c r="A358" s="13">
        <v>12</v>
      </c>
      <c r="B358" s="14" t="s">
        <v>2133</v>
      </c>
      <c r="C358" s="14" t="s">
        <v>2134</v>
      </c>
      <c r="D358" s="15" t="s">
        <v>1672</v>
      </c>
      <c r="E358" s="25" t="s">
        <v>2135</v>
      </c>
      <c r="F358" s="14" t="s">
        <v>40</v>
      </c>
      <c r="G358" s="14" t="s">
        <v>2136</v>
      </c>
      <c r="H358" s="26">
        <v>63684</v>
      </c>
      <c r="I358" s="31">
        <v>8000</v>
      </c>
      <c r="J358" s="25" t="s">
        <v>2137</v>
      </c>
      <c r="K358" s="26">
        <v>5000</v>
      </c>
      <c r="L358" s="25" t="s">
        <v>2084</v>
      </c>
      <c r="M358" s="14" t="s">
        <v>2085</v>
      </c>
      <c r="N358" s="14" t="s">
        <v>2073</v>
      </c>
    </row>
    <row r="359" spans="1:14" ht="87.75" customHeight="1">
      <c r="A359" s="13">
        <v>13</v>
      </c>
      <c r="B359" s="14" t="s">
        <v>2138</v>
      </c>
      <c r="C359" s="14" t="s">
        <v>2139</v>
      </c>
      <c r="D359" s="15" t="s">
        <v>1672</v>
      </c>
      <c r="E359" s="25" t="s">
        <v>2140</v>
      </c>
      <c r="F359" s="14" t="s">
        <v>40</v>
      </c>
      <c r="G359" s="14" t="s">
        <v>57</v>
      </c>
      <c r="H359" s="26">
        <v>47492.84</v>
      </c>
      <c r="I359" s="31">
        <v>8200</v>
      </c>
      <c r="J359" s="25" t="s">
        <v>2141</v>
      </c>
      <c r="K359" s="26">
        <v>15000</v>
      </c>
      <c r="L359" s="25" t="s">
        <v>2142</v>
      </c>
      <c r="M359" s="14" t="s">
        <v>2143</v>
      </c>
      <c r="N359" s="14" t="s">
        <v>2073</v>
      </c>
    </row>
    <row r="360" spans="1:14" ht="81">
      <c r="A360" s="13">
        <v>14</v>
      </c>
      <c r="B360" s="14" t="s">
        <v>2144</v>
      </c>
      <c r="C360" s="14" t="s">
        <v>2145</v>
      </c>
      <c r="D360" s="15" t="s">
        <v>1634</v>
      </c>
      <c r="E360" s="25" t="s">
        <v>2146</v>
      </c>
      <c r="F360" s="14" t="s">
        <v>2147</v>
      </c>
      <c r="G360" s="14" t="s">
        <v>2148</v>
      </c>
      <c r="H360" s="26">
        <v>303818</v>
      </c>
      <c r="I360" s="31">
        <v>30116</v>
      </c>
      <c r="J360" s="25" t="s">
        <v>2149</v>
      </c>
      <c r="K360" s="26">
        <v>16350</v>
      </c>
      <c r="L360" s="25" t="s">
        <v>2150</v>
      </c>
      <c r="M360" s="14" t="s">
        <v>2151</v>
      </c>
      <c r="N360" s="14" t="s">
        <v>2073</v>
      </c>
    </row>
    <row r="361" spans="1:14" ht="165.75" customHeight="1">
      <c r="A361" s="13">
        <v>15</v>
      </c>
      <c r="B361" s="14" t="s">
        <v>2152</v>
      </c>
      <c r="C361" s="14">
        <v>0</v>
      </c>
      <c r="D361" s="15" t="s">
        <v>1634</v>
      </c>
      <c r="E361" s="25" t="s">
        <v>2153</v>
      </c>
      <c r="F361" s="14" t="s">
        <v>2154</v>
      </c>
      <c r="G361" s="14" t="s">
        <v>2148</v>
      </c>
      <c r="H361" s="26">
        <v>264742</v>
      </c>
      <c r="I361" s="31">
        <v>4644</v>
      </c>
      <c r="J361" s="25" t="s">
        <v>2155</v>
      </c>
      <c r="K361" s="26">
        <v>1800</v>
      </c>
      <c r="L361" s="25" t="s">
        <v>2156</v>
      </c>
      <c r="M361" s="14" t="s">
        <v>2151</v>
      </c>
      <c r="N361" s="14" t="s">
        <v>2073</v>
      </c>
    </row>
    <row r="362" spans="1:14" ht="219.75" customHeight="1">
      <c r="A362" s="13">
        <v>16</v>
      </c>
      <c r="B362" s="14" t="s">
        <v>2157</v>
      </c>
      <c r="C362" s="14" t="s">
        <v>2158</v>
      </c>
      <c r="D362" s="15" t="s">
        <v>1124</v>
      </c>
      <c r="E362" s="25" t="s">
        <v>2159</v>
      </c>
      <c r="F362" s="14" t="s">
        <v>84</v>
      </c>
      <c r="G362" s="14" t="s">
        <v>2160</v>
      </c>
      <c r="H362" s="26">
        <v>59500</v>
      </c>
      <c r="I362" s="31">
        <v>8000</v>
      </c>
      <c r="J362" s="25" t="s">
        <v>2161</v>
      </c>
      <c r="K362" s="26">
        <v>8000</v>
      </c>
      <c r="L362" s="25" t="s">
        <v>2162</v>
      </c>
      <c r="M362" s="14" t="s">
        <v>2163</v>
      </c>
      <c r="N362" s="14" t="s">
        <v>2073</v>
      </c>
    </row>
    <row r="363" spans="1:14" ht="81">
      <c r="A363" s="13">
        <v>17</v>
      </c>
      <c r="B363" s="14" t="s">
        <v>2164</v>
      </c>
      <c r="C363" s="14" t="s">
        <v>2165</v>
      </c>
      <c r="D363" s="15" t="s">
        <v>204</v>
      </c>
      <c r="E363" s="25" t="s">
        <v>2166</v>
      </c>
      <c r="F363" s="14" t="s">
        <v>409</v>
      </c>
      <c r="G363" s="14" t="s">
        <v>978</v>
      </c>
      <c r="H363" s="26">
        <v>98205</v>
      </c>
      <c r="I363" s="31">
        <v>6800</v>
      </c>
      <c r="J363" s="25" t="s">
        <v>2167</v>
      </c>
      <c r="K363" s="26">
        <v>5000</v>
      </c>
      <c r="L363" s="25" t="s">
        <v>2168</v>
      </c>
      <c r="M363" s="14" t="s">
        <v>2169</v>
      </c>
      <c r="N363" s="14" t="s">
        <v>2073</v>
      </c>
    </row>
    <row r="364" spans="1:14" ht="78.75" customHeight="1">
      <c r="A364" s="13">
        <v>18</v>
      </c>
      <c r="B364" s="14" t="s">
        <v>2170</v>
      </c>
      <c r="C364" s="14" t="s">
        <v>2171</v>
      </c>
      <c r="D364" s="15" t="s">
        <v>261</v>
      </c>
      <c r="E364" s="25" t="s">
        <v>2172</v>
      </c>
      <c r="F364" s="14" t="s">
        <v>40</v>
      </c>
      <c r="G364" s="14" t="s">
        <v>41</v>
      </c>
      <c r="H364" s="26">
        <v>50000</v>
      </c>
      <c r="I364" s="31">
        <v>2800</v>
      </c>
      <c r="J364" s="25" t="s">
        <v>2173</v>
      </c>
      <c r="K364" s="26">
        <v>5000</v>
      </c>
      <c r="L364" s="25" t="s">
        <v>2174</v>
      </c>
      <c r="M364" s="14" t="s">
        <v>2175</v>
      </c>
      <c r="N364" s="14" t="s">
        <v>2073</v>
      </c>
    </row>
    <row r="365" spans="1:14" ht="63" customHeight="1">
      <c r="A365" s="13">
        <v>19</v>
      </c>
      <c r="B365" s="14" t="s">
        <v>2176</v>
      </c>
      <c r="C365" s="14" t="s">
        <v>2177</v>
      </c>
      <c r="D365" s="15" t="s">
        <v>261</v>
      </c>
      <c r="E365" s="25" t="s">
        <v>2178</v>
      </c>
      <c r="F365" s="14" t="s">
        <v>33</v>
      </c>
      <c r="G365" s="14" t="s">
        <v>92</v>
      </c>
      <c r="H365" s="26">
        <v>82000</v>
      </c>
      <c r="I365" s="31">
        <v>23500</v>
      </c>
      <c r="J365" s="25" t="s">
        <v>2179</v>
      </c>
      <c r="K365" s="26">
        <v>10000</v>
      </c>
      <c r="L365" s="25" t="s">
        <v>2180</v>
      </c>
      <c r="M365" s="14" t="s">
        <v>2181</v>
      </c>
      <c r="N365" s="14" t="s">
        <v>2073</v>
      </c>
    </row>
    <row r="366" spans="1:14" ht="91.5" customHeight="1">
      <c r="A366" s="13">
        <v>20</v>
      </c>
      <c r="B366" s="14" t="s">
        <v>2182</v>
      </c>
      <c r="C366" s="14" t="s">
        <v>2183</v>
      </c>
      <c r="D366" s="15" t="s">
        <v>261</v>
      </c>
      <c r="E366" s="25" t="s">
        <v>2184</v>
      </c>
      <c r="F366" s="14" t="s">
        <v>40</v>
      </c>
      <c r="G366" s="14" t="s">
        <v>1375</v>
      </c>
      <c r="H366" s="26">
        <v>360000</v>
      </c>
      <c r="I366" s="31">
        <v>72000</v>
      </c>
      <c r="J366" s="25" t="s">
        <v>2185</v>
      </c>
      <c r="K366" s="26">
        <v>30000</v>
      </c>
      <c r="L366" s="25" t="s">
        <v>2186</v>
      </c>
      <c r="M366" s="14" t="s">
        <v>2143</v>
      </c>
      <c r="N366" s="14" t="s">
        <v>2073</v>
      </c>
    </row>
    <row r="367" spans="1:14" ht="70.5" customHeight="1">
      <c r="A367" s="13">
        <v>21</v>
      </c>
      <c r="B367" s="14" t="s">
        <v>2187</v>
      </c>
      <c r="C367" s="14" t="s">
        <v>2188</v>
      </c>
      <c r="D367" s="15" t="s">
        <v>261</v>
      </c>
      <c r="E367" s="25" t="s">
        <v>2189</v>
      </c>
      <c r="F367" s="14" t="s">
        <v>40</v>
      </c>
      <c r="G367" s="14" t="s">
        <v>92</v>
      </c>
      <c r="H367" s="26">
        <v>55858</v>
      </c>
      <c r="I367" s="31">
        <v>9800</v>
      </c>
      <c r="J367" s="25" t="s">
        <v>2190</v>
      </c>
      <c r="K367" s="26">
        <v>5000</v>
      </c>
      <c r="L367" s="25" t="s">
        <v>2191</v>
      </c>
      <c r="M367" s="14" t="s">
        <v>2192</v>
      </c>
      <c r="N367" s="14" t="s">
        <v>2073</v>
      </c>
    </row>
    <row r="368" spans="1:14" ht="81">
      <c r="A368" s="13">
        <v>22</v>
      </c>
      <c r="B368" s="14" t="s">
        <v>2193</v>
      </c>
      <c r="C368" s="14" t="s">
        <v>2194</v>
      </c>
      <c r="D368" s="15" t="s">
        <v>400</v>
      </c>
      <c r="E368" s="25" t="s">
        <v>2195</v>
      </c>
      <c r="F368" s="14" t="s">
        <v>40</v>
      </c>
      <c r="G368" s="14" t="s">
        <v>1375</v>
      </c>
      <c r="H368" s="26">
        <v>129870</v>
      </c>
      <c r="I368" s="31">
        <v>25429</v>
      </c>
      <c r="J368" s="25" t="s">
        <v>2196</v>
      </c>
      <c r="K368" s="26">
        <v>15000</v>
      </c>
      <c r="L368" s="25" t="s">
        <v>2197</v>
      </c>
      <c r="M368" s="14" t="s">
        <v>2198</v>
      </c>
      <c r="N368" s="14" t="s">
        <v>2073</v>
      </c>
    </row>
    <row r="369" spans="1:14" ht="94.5">
      <c r="A369" s="13">
        <v>23</v>
      </c>
      <c r="B369" s="14" t="s">
        <v>2199</v>
      </c>
      <c r="C369" s="14" t="s">
        <v>2200</v>
      </c>
      <c r="D369" s="15" t="s">
        <v>148</v>
      </c>
      <c r="E369" s="25" t="s">
        <v>2201</v>
      </c>
      <c r="F369" s="14" t="s">
        <v>40</v>
      </c>
      <c r="G369" s="14" t="s">
        <v>1375</v>
      </c>
      <c r="H369" s="26">
        <v>60000</v>
      </c>
      <c r="I369" s="31">
        <v>4500</v>
      </c>
      <c r="J369" s="25" t="s">
        <v>2202</v>
      </c>
      <c r="K369" s="26">
        <v>5000</v>
      </c>
      <c r="L369" s="25" t="s">
        <v>2203</v>
      </c>
      <c r="M369" s="14" t="s">
        <v>2204</v>
      </c>
      <c r="N369" s="14" t="s">
        <v>2073</v>
      </c>
    </row>
    <row r="370" spans="1:14" ht="187.5" customHeight="1">
      <c r="A370" s="13">
        <v>24</v>
      </c>
      <c r="B370" s="14" t="s">
        <v>2205</v>
      </c>
      <c r="C370" s="14" t="s">
        <v>2206</v>
      </c>
      <c r="D370" s="15" t="s">
        <v>217</v>
      </c>
      <c r="E370" s="25" t="s">
        <v>2207</v>
      </c>
      <c r="F370" s="14" t="s">
        <v>2147</v>
      </c>
      <c r="G370" s="14" t="s">
        <v>92</v>
      </c>
      <c r="H370" s="26">
        <v>112526</v>
      </c>
      <c r="I370" s="31">
        <v>8000</v>
      </c>
      <c r="J370" s="25" t="s">
        <v>2208</v>
      </c>
      <c r="K370" s="26">
        <v>5000</v>
      </c>
      <c r="L370" s="25" t="s">
        <v>2084</v>
      </c>
      <c r="M370" s="14" t="s">
        <v>2209</v>
      </c>
      <c r="N370" s="14" t="s">
        <v>2073</v>
      </c>
    </row>
    <row r="371" spans="1:14" ht="96.75" customHeight="1">
      <c r="A371" s="13">
        <v>25</v>
      </c>
      <c r="B371" s="14" t="s">
        <v>2210</v>
      </c>
      <c r="C371" s="14" t="s">
        <v>2211</v>
      </c>
      <c r="D371" s="15" t="s">
        <v>217</v>
      </c>
      <c r="E371" s="25" t="s">
        <v>2212</v>
      </c>
      <c r="F371" s="14" t="s">
        <v>84</v>
      </c>
      <c r="G371" s="14" t="s">
        <v>1375</v>
      </c>
      <c r="H371" s="26">
        <v>44600</v>
      </c>
      <c r="I371" s="31">
        <v>10000</v>
      </c>
      <c r="J371" s="25" t="s">
        <v>2213</v>
      </c>
      <c r="K371" s="26">
        <v>4000</v>
      </c>
      <c r="L371" s="25" t="s">
        <v>2084</v>
      </c>
      <c r="M371" s="14" t="s">
        <v>2214</v>
      </c>
      <c r="N371" s="14" t="s">
        <v>2073</v>
      </c>
    </row>
    <row r="372" spans="1:14" ht="63" customHeight="1">
      <c r="A372" s="13">
        <v>26</v>
      </c>
      <c r="B372" s="14" t="s">
        <v>2215</v>
      </c>
      <c r="C372" s="14" t="s">
        <v>2216</v>
      </c>
      <c r="D372" s="15" t="s">
        <v>261</v>
      </c>
      <c r="E372" s="25" t="s">
        <v>2217</v>
      </c>
      <c r="F372" s="14" t="s">
        <v>795</v>
      </c>
      <c r="G372" s="14" t="s">
        <v>57</v>
      </c>
      <c r="H372" s="26">
        <v>35000</v>
      </c>
      <c r="I372" s="31">
        <v>100</v>
      </c>
      <c r="J372" s="25" t="s">
        <v>2218</v>
      </c>
      <c r="K372" s="26">
        <v>3000</v>
      </c>
      <c r="L372" s="25" t="s">
        <v>2219</v>
      </c>
      <c r="M372" s="14" t="s">
        <v>2220</v>
      </c>
      <c r="N372" s="14" t="s">
        <v>2073</v>
      </c>
    </row>
    <row r="373" spans="1:14" ht="14.25">
      <c r="A373" s="13"/>
      <c r="B373" s="32" t="s">
        <v>2221</v>
      </c>
      <c r="C373" s="14"/>
      <c r="D373" s="15"/>
      <c r="E373" s="25"/>
      <c r="F373" s="14"/>
      <c r="G373" s="14"/>
      <c r="H373" s="26"/>
      <c r="I373" s="31"/>
      <c r="J373" s="25"/>
      <c r="K373" s="26"/>
      <c r="L373" s="25"/>
      <c r="M373" s="14"/>
      <c r="N373" s="14"/>
    </row>
    <row r="374" spans="1:14" ht="14.25">
      <c r="A374" s="10" t="s">
        <v>19</v>
      </c>
      <c r="B374" s="12">
        <f>COUNTIF(N375:N1384,"=贺州市人民政府")</f>
        <v>58</v>
      </c>
      <c r="C374" s="10"/>
      <c r="D374" s="11"/>
      <c r="E374" s="23"/>
      <c r="F374" s="21"/>
      <c r="G374" s="10"/>
      <c r="H374" s="24">
        <f>SUMIF(N375:N1384,"=贺州市人民政府",H375:H1384)</f>
        <v>8479106.02</v>
      </c>
      <c r="I374" s="22">
        <f>SUMIF(N375:N1384,"=贺州市人民政府",I375:I1384)</f>
        <v>842371.2400000001</v>
      </c>
      <c r="J374" s="29"/>
      <c r="K374" s="24">
        <f>SUMIF(N375:N1384,"=贺州市人民政府",K375:K1384)</f>
        <v>568645</v>
      </c>
      <c r="L374" s="30"/>
      <c r="M374" s="10"/>
      <c r="N374" s="10"/>
    </row>
    <row r="375" spans="1:14" ht="40.5">
      <c r="A375" s="13">
        <v>1</v>
      </c>
      <c r="B375" s="14" t="s">
        <v>2222</v>
      </c>
      <c r="C375" s="14" t="s">
        <v>2223</v>
      </c>
      <c r="D375" s="15" t="s">
        <v>170</v>
      </c>
      <c r="E375" s="25" t="s">
        <v>2224</v>
      </c>
      <c r="F375" s="14" t="s">
        <v>56</v>
      </c>
      <c r="G375" s="14" t="s">
        <v>861</v>
      </c>
      <c r="H375" s="26">
        <v>46136</v>
      </c>
      <c r="I375" s="31">
        <v>6579</v>
      </c>
      <c r="J375" s="25" t="s">
        <v>2225</v>
      </c>
      <c r="K375" s="26">
        <v>5000</v>
      </c>
      <c r="L375" s="25" t="s">
        <v>2226</v>
      </c>
      <c r="M375" s="14" t="s">
        <v>2227</v>
      </c>
      <c r="N375" s="14" t="s">
        <v>2228</v>
      </c>
    </row>
    <row r="376" spans="1:14" ht="40.5">
      <c r="A376" s="13">
        <v>2</v>
      </c>
      <c r="B376" s="14" t="s">
        <v>2229</v>
      </c>
      <c r="C376" s="14" t="s">
        <v>2230</v>
      </c>
      <c r="D376" s="15" t="s">
        <v>170</v>
      </c>
      <c r="E376" s="25" t="s">
        <v>2231</v>
      </c>
      <c r="F376" s="14" t="s">
        <v>33</v>
      </c>
      <c r="G376" s="14" t="s">
        <v>781</v>
      </c>
      <c r="H376" s="26">
        <v>61785</v>
      </c>
      <c r="I376" s="31">
        <v>16209</v>
      </c>
      <c r="J376" s="25" t="s">
        <v>2232</v>
      </c>
      <c r="K376" s="26">
        <v>10000</v>
      </c>
      <c r="L376" s="25" t="s">
        <v>2233</v>
      </c>
      <c r="M376" s="14" t="s">
        <v>2227</v>
      </c>
      <c r="N376" s="14" t="s">
        <v>2228</v>
      </c>
    </row>
    <row r="377" spans="1:14" ht="54">
      <c r="A377" s="13">
        <v>3</v>
      </c>
      <c r="B377" s="14" t="s">
        <v>2234</v>
      </c>
      <c r="C377" s="14" t="s">
        <v>2235</v>
      </c>
      <c r="D377" s="15" t="s">
        <v>427</v>
      </c>
      <c r="E377" s="25" t="s">
        <v>2236</v>
      </c>
      <c r="F377" s="14" t="s">
        <v>382</v>
      </c>
      <c r="G377" s="14" t="s">
        <v>861</v>
      </c>
      <c r="H377" s="26">
        <v>799600</v>
      </c>
      <c r="I377" s="31">
        <v>20830</v>
      </c>
      <c r="J377" s="25" t="s">
        <v>2237</v>
      </c>
      <c r="K377" s="26">
        <v>50000</v>
      </c>
      <c r="L377" s="25" t="s">
        <v>2238</v>
      </c>
      <c r="M377" s="14" t="s">
        <v>2239</v>
      </c>
      <c r="N377" s="14" t="s">
        <v>2228</v>
      </c>
    </row>
    <row r="378" spans="1:14" ht="67.5">
      <c r="A378" s="13">
        <v>4</v>
      </c>
      <c r="B378" s="14" t="s">
        <v>2240</v>
      </c>
      <c r="C378" s="14" t="s">
        <v>2241</v>
      </c>
      <c r="D378" s="15" t="s">
        <v>170</v>
      </c>
      <c r="E378" s="25" t="s">
        <v>2242</v>
      </c>
      <c r="F378" s="14" t="s">
        <v>56</v>
      </c>
      <c r="G378" s="14" t="s">
        <v>861</v>
      </c>
      <c r="H378" s="26">
        <v>65860</v>
      </c>
      <c r="I378" s="31">
        <v>17347</v>
      </c>
      <c r="J378" s="25" t="s">
        <v>2243</v>
      </c>
      <c r="K378" s="26">
        <v>18410</v>
      </c>
      <c r="L378" s="25" t="s">
        <v>2244</v>
      </c>
      <c r="M378" s="14" t="s">
        <v>2245</v>
      </c>
      <c r="N378" s="14" t="s">
        <v>2228</v>
      </c>
    </row>
    <row r="379" spans="1:14" ht="75.75" customHeight="1">
      <c r="A379" s="13">
        <v>5</v>
      </c>
      <c r="B379" s="14" t="s">
        <v>2246</v>
      </c>
      <c r="C379" s="14" t="s">
        <v>2247</v>
      </c>
      <c r="D379" s="15" t="s">
        <v>407</v>
      </c>
      <c r="E379" s="25" t="s">
        <v>2248</v>
      </c>
      <c r="F379" s="14" t="s">
        <v>1694</v>
      </c>
      <c r="G379" s="14" t="s">
        <v>1450</v>
      </c>
      <c r="H379" s="26">
        <v>57885</v>
      </c>
      <c r="I379" s="31">
        <v>31400</v>
      </c>
      <c r="J379" s="25" t="s">
        <v>2249</v>
      </c>
      <c r="K379" s="26">
        <v>11885</v>
      </c>
      <c r="L379" s="25" t="s">
        <v>2250</v>
      </c>
      <c r="M379" s="14" t="s">
        <v>2251</v>
      </c>
      <c r="N379" s="14" t="s">
        <v>2228</v>
      </c>
    </row>
    <row r="380" spans="1:14" ht="75.75" customHeight="1">
      <c r="A380" s="13">
        <v>6</v>
      </c>
      <c r="B380" s="14" t="s">
        <v>2252</v>
      </c>
      <c r="C380" s="14" t="s">
        <v>2253</v>
      </c>
      <c r="D380" s="15" t="s">
        <v>407</v>
      </c>
      <c r="E380" s="25" t="s">
        <v>2254</v>
      </c>
      <c r="F380" s="14" t="s">
        <v>56</v>
      </c>
      <c r="G380" s="14" t="s">
        <v>781</v>
      </c>
      <c r="H380" s="26">
        <v>18982</v>
      </c>
      <c r="I380" s="31">
        <v>7000</v>
      </c>
      <c r="J380" s="25" t="s">
        <v>2255</v>
      </c>
      <c r="K380" s="26">
        <v>9000</v>
      </c>
      <c r="L380" s="25" t="s">
        <v>2256</v>
      </c>
      <c r="M380" s="14" t="s">
        <v>2257</v>
      </c>
      <c r="N380" s="14" t="s">
        <v>2228</v>
      </c>
    </row>
    <row r="381" spans="1:14" ht="64.5" customHeight="1">
      <c r="A381" s="13">
        <v>7</v>
      </c>
      <c r="B381" s="14" t="s">
        <v>2258</v>
      </c>
      <c r="C381" s="14" t="s">
        <v>2259</v>
      </c>
      <c r="D381" s="15" t="s">
        <v>170</v>
      </c>
      <c r="E381" s="25" t="s">
        <v>2260</v>
      </c>
      <c r="F381" s="14" t="s">
        <v>56</v>
      </c>
      <c r="G381" s="14" t="s">
        <v>861</v>
      </c>
      <c r="H381" s="26">
        <v>76767</v>
      </c>
      <c r="I381" s="31">
        <v>6291</v>
      </c>
      <c r="J381" s="25" t="s">
        <v>2261</v>
      </c>
      <c r="K381" s="26">
        <v>2000</v>
      </c>
      <c r="L381" s="25" t="s">
        <v>2262</v>
      </c>
      <c r="M381" s="14" t="s">
        <v>2227</v>
      </c>
      <c r="N381" s="14" t="s">
        <v>2228</v>
      </c>
    </row>
    <row r="382" spans="1:14" ht="82.5" customHeight="1">
      <c r="A382" s="13">
        <v>8</v>
      </c>
      <c r="B382" s="14" t="s">
        <v>2263</v>
      </c>
      <c r="C382" s="14" t="s">
        <v>2264</v>
      </c>
      <c r="D382" s="15" t="s">
        <v>427</v>
      </c>
      <c r="E382" s="25" t="s">
        <v>2265</v>
      </c>
      <c r="F382" s="14" t="s">
        <v>49</v>
      </c>
      <c r="G382" s="14" t="s">
        <v>848</v>
      </c>
      <c r="H382" s="26">
        <v>392600</v>
      </c>
      <c r="I382" s="31">
        <v>13080</v>
      </c>
      <c r="J382" s="25" t="s">
        <v>2266</v>
      </c>
      <c r="K382" s="26">
        <v>10000</v>
      </c>
      <c r="L382" s="25" t="s">
        <v>2267</v>
      </c>
      <c r="M382" s="14" t="s">
        <v>2268</v>
      </c>
      <c r="N382" s="14" t="s">
        <v>2228</v>
      </c>
    </row>
    <row r="383" spans="1:14" ht="220.5" customHeight="1">
      <c r="A383" s="13">
        <v>9</v>
      </c>
      <c r="B383" s="14" t="s">
        <v>2269</v>
      </c>
      <c r="C383" s="14" t="s">
        <v>2270</v>
      </c>
      <c r="D383" s="15" t="s">
        <v>170</v>
      </c>
      <c r="E383" s="25" t="s">
        <v>2271</v>
      </c>
      <c r="F383" s="14" t="s">
        <v>40</v>
      </c>
      <c r="G383" s="14" t="s">
        <v>781</v>
      </c>
      <c r="H383" s="26">
        <v>193130</v>
      </c>
      <c r="I383" s="31">
        <v>19286</v>
      </c>
      <c r="J383" s="25" t="s">
        <v>2272</v>
      </c>
      <c r="K383" s="26">
        <v>15000</v>
      </c>
      <c r="L383" s="25" t="s">
        <v>2273</v>
      </c>
      <c r="M383" s="14" t="s">
        <v>2274</v>
      </c>
      <c r="N383" s="14" t="s">
        <v>2228</v>
      </c>
    </row>
    <row r="384" spans="1:14" ht="67.5">
      <c r="A384" s="13">
        <v>10</v>
      </c>
      <c r="B384" s="14" t="s">
        <v>2275</v>
      </c>
      <c r="C384" s="14" t="s">
        <v>2276</v>
      </c>
      <c r="D384" s="15" t="s">
        <v>407</v>
      </c>
      <c r="E384" s="25" t="s">
        <v>2277</v>
      </c>
      <c r="F384" s="14" t="s">
        <v>56</v>
      </c>
      <c r="G384" s="14" t="s">
        <v>861</v>
      </c>
      <c r="H384" s="26">
        <v>71124</v>
      </c>
      <c r="I384" s="31">
        <v>9492</v>
      </c>
      <c r="J384" s="25" t="s">
        <v>2278</v>
      </c>
      <c r="K384" s="26">
        <v>5000</v>
      </c>
      <c r="L384" s="25" t="s">
        <v>2279</v>
      </c>
      <c r="M384" s="14" t="s">
        <v>2227</v>
      </c>
      <c r="N384" s="14" t="s">
        <v>2228</v>
      </c>
    </row>
    <row r="385" spans="1:14" ht="40.5">
      <c r="A385" s="13">
        <v>11</v>
      </c>
      <c r="B385" s="14" t="s">
        <v>2280</v>
      </c>
      <c r="C385" s="14" t="s">
        <v>2281</v>
      </c>
      <c r="D385" s="15" t="s">
        <v>170</v>
      </c>
      <c r="E385" s="25" t="s">
        <v>2282</v>
      </c>
      <c r="F385" s="14" t="s">
        <v>1694</v>
      </c>
      <c r="G385" s="14" t="s">
        <v>2283</v>
      </c>
      <c r="H385" s="26">
        <v>14010</v>
      </c>
      <c r="I385" s="31">
        <v>5000</v>
      </c>
      <c r="J385" s="25" t="s">
        <v>2284</v>
      </c>
      <c r="K385" s="26">
        <v>3000</v>
      </c>
      <c r="L385" s="25" t="s">
        <v>2285</v>
      </c>
      <c r="M385" s="14" t="s">
        <v>2286</v>
      </c>
      <c r="N385" s="14" t="s">
        <v>2228</v>
      </c>
    </row>
    <row r="386" spans="1:14" ht="153.75" customHeight="1">
      <c r="A386" s="13">
        <v>12</v>
      </c>
      <c r="B386" s="14" t="s">
        <v>2287</v>
      </c>
      <c r="C386" s="14" t="s">
        <v>2288</v>
      </c>
      <c r="D386" s="15" t="s">
        <v>407</v>
      </c>
      <c r="E386" s="25" t="s">
        <v>2289</v>
      </c>
      <c r="F386" s="14" t="s">
        <v>2290</v>
      </c>
      <c r="G386" s="14" t="s">
        <v>57</v>
      </c>
      <c r="H386" s="26">
        <v>57000</v>
      </c>
      <c r="I386" s="31">
        <v>14560</v>
      </c>
      <c r="J386" s="25" t="s">
        <v>2291</v>
      </c>
      <c r="K386" s="26">
        <v>7000</v>
      </c>
      <c r="L386" s="25" t="s">
        <v>2292</v>
      </c>
      <c r="M386" s="14" t="s">
        <v>2293</v>
      </c>
      <c r="N386" s="14" t="s">
        <v>2228</v>
      </c>
    </row>
    <row r="387" spans="1:14" ht="159" customHeight="1">
      <c r="A387" s="13">
        <v>13</v>
      </c>
      <c r="B387" s="14" t="s">
        <v>2294</v>
      </c>
      <c r="C387" s="14" t="s">
        <v>2295</v>
      </c>
      <c r="D387" s="15" t="s">
        <v>407</v>
      </c>
      <c r="E387" s="25" t="s">
        <v>2296</v>
      </c>
      <c r="F387" s="14" t="s">
        <v>56</v>
      </c>
      <c r="G387" s="14" t="s">
        <v>57</v>
      </c>
      <c r="H387" s="26">
        <v>80314</v>
      </c>
      <c r="I387" s="31">
        <v>14900</v>
      </c>
      <c r="J387" s="25" t="s">
        <v>2297</v>
      </c>
      <c r="K387" s="26">
        <v>9000</v>
      </c>
      <c r="L387" s="25" t="s">
        <v>2298</v>
      </c>
      <c r="M387" s="14" t="s">
        <v>2299</v>
      </c>
      <c r="N387" s="14" t="s">
        <v>2228</v>
      </c>
    </row>
    <row r="388" spans="1:14" ht="67.5">
      <c r="A388" s="13">
        <v>14</v>
      </c>
      <c r="B388" s="14" t="s">
        <v>2300</v>
      </c>
      <c r="C388" s="14" t="s">
        <v>2301</v>
      </c>
      <c r="D388" s="15" t="s">
        <v>170</v>
      </c>
      <c r="E388" s="25" t="s">
        <v>2302</v>
      </c>
      <c r="F388" s="14" t="s">
        <v>1694</v>
      </c>
      <c r="G388" s="14" t="s">
        <v>861</v>
      </c>
      <c r="H388" s="26">
        <v>26400</v>
      </c>
      <c r="I388" s="31">
        <v>12775</v>
      </c>
      <c r="J388" s="25" t="s">
        <v>2303</v>
      </c>
      <c r="K388" s="26">
        <v>8000</v>
      </c>
      <c r="L388" s="25" t="s">
        <v>2304</v>
      </c>
      <c r="M388" s="14" t="s">
        <v>2305</v>
      </c>
      <c r="N388" s="14" t="s">
        <v>2228</v>
      </c>
    </row>
    <row r="389" spans="1:14" ht="93" customHeight="1">
      <c r="A389" s="13">
        <v>15</v>
      </c>
      <c r="B389" s="14" t="s">
        <v>2306</v>
      </c>
      <c r="C389" s="14" t="s">
        <v>2307</v>
      </c>
      <c r="D389" s="15" t="s">
        <v>1672</v>
      </c>
      <c r="E389" s="25" t="s">
        <v>2308</v>
      </c>
      <c r="F389" s="14" t="s">
        <v>2309</v>
      </c>
      <c r="G389" s="14" t="s">
        <v>861</v>
      </c>
      <c r="H389" s="26">
        <v>152005.15</v>
      </c>
      <c r="I389" s="31">
        <v>20603</v>
      </c>
      <c r="J389" s="25" t="s">
        <v>2310</v>
      </c>
      <c r="K389" s="26">
        <v>5000</v>
      </c>
      <c r="L389" s="25" t="s">
        <v>2311</v>
      </c>
      <c r="M389" s="14" t="s">
        <v>2312</v>
      </c>
      <c r="N389" s="14" t="s">
        <v>2228</v>
      </c>
    </row>
    <row r="390" spans="1:14" ht="225.75" customHeight="1">
      <c r="A390" s="13">
        <v>16</v>
      </c>
      <c r="B390" s="14" t="s">
        <v>2313</v>
      </c>
      <c r="C390" s="14" t="s">
        <v>2314</v>
      </c>
      <c r="D390" s="15" t="s">
        <v>407</v>
      </c>
      <c r="E390" s="25" t="s">
        <v>2315</v>
      </c>
      <c r="F390" s="14" t="s">
        <v>84</v>
      </c>
      <c r="G390" s="14" t="s">
        <v>861</v>
      </c>
      <c r="H390" s="26">
        <v>80641</v>
      </c>
      <c r="I390" s="31">
        <v>4400</v>
      </c>
      <c r="J390" s="25" t="s">
        <v>2316</v>
      </c>
      <c r="K390" s="26">
        <v>3000</v>
      </c>
      <c r="L390" s="25" t="s">
        <v>2317</v>
      </c>
      <c r="M390" s="14" t="s">
        <v>2318</v>
      </c>
      <c r="N390" s="14" t="s">
        <v>2228</v>
      </c>
    </row>
    <row r="391" spans="1:14" ht="346.5" customHeight="1">
      <c r="A391" s="13">
        <v>17</v>
      </c>
      <c r="B391" s="14" t="s">
        <v>2319</v>
      </c>
      <c r="C391" s="14" t="s">
        <v>2320</v>
      </c>
      <c r="D391" s="15" t="s">
        <v>407</v>
      </c>
      <c r="E391" s="25" t="s">
        <v>2321</v>
      </c>
      <c r="F391" s="14" t="s">
        <v>24</v>
      </c>
      <c r="G391" s="14" t="s">
        <v>861</v>
      </c>
      <c r="H391" s="26">
        <v>53974</v>
      </c>
      <c r="I391" s="31">
        <v>5000</v>
      </c>
      <c r="J391" s="25" t="s">
        <v>2322</v>
      </c>
      <c r="K391" s="26">
        <v>6500</v>
      </c>
      <c r="L391" s="25" t="s">
        <v>2323</v>
      </c>
      <c r="M391" s="14" t="s">
        <v>2324</v>
      </c>
      <c r="N391" s="14" t="s">
        <v>2228</v>
      </c>
    </row>
    <row r="392" spans="1:14" ht="207" customHeight="1">
      <c r="A392" s="13">
        <v>18</v>
      </c>
      <c r="B392" s="14" t="s">
        <v>2325</v>
      </c>
      <c r="C392" s="14" t="s">
        <v>2326</v>
      </c>
      <c r="D392" s="15" t="s">
        <v>407</v>
      </c>
      <c r="E392" s="25" t="s">
        <v>2327</v>
      </c>
      <c r="F392" s="14" t="s">
        <v>56</v>
      </c>
      <c r="G392" s="14" t="s">
        <v>861</v>
      </c>
      <c r="H392" s="26">
        <v>19520.47</v>
      </c>
      <c r="I392" s="31">
        <v>5500</v>
      </c>
      <c r="J392" s="25" t="s">
        <v>2328</v>
      </c>
      <c r="K392" s="26">
        <v>6500</v>
      </c>
      <c r="L392" s="25" t="s">
        <v>2329</v>
      </c>
      <c r="M392" s="14" t="s">
        <v>2324</v>
      </c>
      <c r="N392" s="14" t="s">
        <v>2228</v>
      </c>
    </row>
    <row r="393" spans="1:14" ht="220.5" customHeight="1">
      <c r="A393" s="13">
        <v>19</v>
      </c>
      <c r="B393" s="14" t="s">
        <v>2330</v>
      </c>
      <c r="C393" s="14" t="s">
        <v>2331</v>
      </c>
      <c r="D393" s="15" t="s">
        <v>407</v>
      </c>
      <c r="E393" s="25" t="s">
        <v>2332</v>
      </c>
      <c r="F393" s="14" t="s">
        <v>2333</v>
      </c>
      <c r="G393" s="14" t="s">
        <v>2334</v>
      </c>
      <c r="H393" s="26">
        <v>114580</v>
      </c>
      <c r="I393" s="31">
        <v>15149.58</v>
      </c>
      <c r="J393" s="25" t="s">
        <v>2335</v>
      </c>
      <c r="K393" s="26">
        <v>7000</v>
      </c>
      <c r="L393" s="25" t="s">
        <v>2336</v>
      </c>
      <c r="M393" s="14" t="s">
        <v>2337</v>
      </c>
      <c r="N393" s="14" t="s">
        <v>2228</v>
      </c>
    </row>
    <row r="394" spans="1:14" ht="121.5">
      <c r="A394" s="13">
        <v>20</v>
      </c>
      <c r="B394" s="14" t="s">
        <v>2338</v>
      </c>
      <c r="C394" s="14" t="s">
        <v>2339</v>
      </c>
      <c r="D394" s="15" t="s">
        <v>162</v>
      </c>
      <c r="E394" s="25" t="s">
        <v>2340</v>
      </c>
      <c r="F394" s="14" t="s">
        <v>2341</v>
      </c>
      <c r="G394" s="14" t="s">
        <v>2334</v>
      </c>
      <c r="H394" s="26">
        <v>62485</v>
      </c>
      <c r="I394" s="31">
        <v>11011.49</v>
      </c>
      <c r="J394" s="25" t="s">
        <v>2342</v>
      </c>
      <c r="K394" s="26">
        <v>5000</v>
      </c>
      <c r="L394" s="25" t="s">
        <v>2336</v>
      </c>
      <c r="M394" s="14" t="s">
        <v>2337</v>
      </c>
      <c r="N394" s="14" t="s">
        <v>2228</v>
      </c>
    </row>
    <row r="395" spans="1:14" ht="94.5">
      <c r="A395" s="13">
        <v>21</v>
      </c>
      <c r="B395" s="14" t="s">
        <v>2343</v>
      </c>
      <c r="C395" s="14" t="s">
        <v>2344</v>
      </c>
      <c r="D395" s="15" t="s">
        <v>162</v>
      </c>
      <c r="E395" s="25" t="s">
        <v>2345</v>
      </c>
      <c r="F395" s="14" t="s">
        <v>429</v>
      </c>
      <c r="G395" s="14" t="s">
        <v>2334</v>
      </c>
      <c r="H395" s="26">
        <v>138298</v>
      </c>
      <c r="I395" s="31">
        <v>8080.1</v>
      </c>
      <c r="J395" s="25" t="s">
        <v>2346</v>
      </c>
      <c r="K395" s="26">
        <v>6000</v>
      </c>
      <c r="L395" s="25" t="s">
        <v>2336</v>
      </c>
      <c r="M395" s="14" t="s">
        <v>2337</v>
      </c>
      <c r="N395" s="14" t="s">
        <v>2228</v>
      </c>
    </row>
    <row r="396" spans="1:14" ht="81">
      <c r="A396" s="13">
        <v>22</v>
      </c>
      <c r="B396" s="14" t="s">
        <v>2347</v>
      </c>
      <c r="C396" s="14" t="s">
        <v>2348</v>
      </c>
      <c r="D396" s="15" t="s">
        <v>162</v>
      </c>
      <c r="E396" s="25" t="s">
        <v>2349</v>
      </c>
      <c r="F396" s="14" t="s">
        <v>795</v>
      </c>
      <c r="G396" s="14" t="s">
        <v>2350</v>
      </c>
      <c r="H396" s="26">
        <v>96539.18</v>
      </c>
      <c r="I396" s="31">
        <v>21722</v>
      </c>
      <c r="J396" s="25" t="s">
        <v>2351</v>
      </c>
      <c r="K396" s="26">
        <v>10000</v>
      </c>
      <c r="L396" s="25" t="s">
        <v>2352</v>
      </c>
      <c r="M396" s="14" t="s">
        <v>2353</v>
      </c>
      <c r="N396" s="14" t="s">
        <v>2228</v>
      </c>
    </row>
    <row r="397" spans="1:14" ht="54">
      <c r="A397" s="13">
        <v>23</v>
      </c>
      <c r="B397" s="14" t="s">
        <v>2354</v>
      </c>
      <c r="C397" s="14" t="s">
        <v>2355</v>
      </c>
      <c r="D397" s="15" t="s">
        <v>104</v>
      </c>
      <c r="E397" s="25" t="s">
        <v>2356</v>
      </c>
      <c r="F397" s="14" t="s">
        <v>795</v>
      </c>
      <c r="G397" s="14" t="s">
        <v>2350</v>
      </c>
      <c r="H397" s="26">
        <v>48186.82</v>
      </c>
      <c r="I397" s="31">
        <v>11458</v>
      </c>
      <c r="J397" s="25" t="s">
        <v>2357</v>
      </c>
      <c r="K397" s="26">
        <v>5000</v>
      </c>
      <c r="L397" s="25" t="s">
        <v>2358</v>
      </c>
      <c r="M397" s="14" t="s">
        <v>2359</v>
      </c>
      <c r="N397" s="14" t="s">
        <v>2228</v>
      </c>
    </row>
    <row r="398" spans="1:14" ht="408" customHeight="1">
      <c r="A398" s="13">
        <v>24</v>
      </c>
      <c r="B398" s="14" t="s">
        <v>2360</v>
      </c>
      <c r="C398" s="14" t="s">
        <v>2361</v>
      </c>
      <c r="D398" s="15" t="s">
        <v>162</v>
      </c>
      <c r="E398" s="25" t="s">
        <v>2362</v>
      </c>
      <c r="F398" s="14" t="s">
        <v>2363</v>
      </c>
      <c r="G398" s="14" t="s">
        <v>781</v>
      </c>
      <c r="H398" s="26">
        <v>21177.05</v>
      </c>
      <c r="I398" s="31">
        <v>666</v>
      </c>
      <c r="J398" s="25" t="s">
        <v>2364</v>
      </c>
      <c r="K398" s="26">
        <v>8250</v>
      </c>
      <c r="L398" s="25" t="s">
        <v>2365</v>
      </c>
      <c r="M398" s="14" t="s">
        <v>2366</v>
      </c>
      <c r="N398" s="14" t="s">
        <v>2228</v>
      </c>
    </row>
    <row r="399" spans="1:14" ht="310.5" customHeight="1">
      <c r="A399" s="13">
        <v>25</v>
      </c>
      <c r="B399" s="14" t="s">
        <v>2367</v>
      </c>
      <c r="C399" s="14" t="s">
        <v>2368</v>
      </c>
      <c r="D399" s="15" t="s">
        <v>1381</v>
      </c>
      <c r="E399" s="25" t="s">
        <v>2369</v>
      </c>
      <c r="F399" s="14" t="s">
        <v>2147</v>
      </c>
      <c r="G399" s="14" t="s">
        <v>2370</v>
      </c>
      <c r="H399" s="26">
        <v>46714</v>
      </c>
      <c r="I399" s="31">
        <v>5150</v>
      </c>
      <c r="J399" s="25" t="s">
        <v>2371</v>
      </c>
      <c r="K399" s="26">
        <v>11000</v>
      </c>
      <c r="L399" s="25" t="s">
        <v>2372</v>
      </c>
      <c r="M399" s="14" t="s">
        <v>2366</v>
      </c>
      <c r="N399" s="14" t="s">
        <v>2228</v>
      </c>
    </row>
    <row r="400" spans="1:14" ht="256.5" customHeight="1">
      <c r="A400" s="13">
        <v>26</v>
      </c>
      <c r="B400" s="14" t="s">
        <v>2373</v>
      </c>
      <c r="C400" s="14" t="s">
        <v>2374</v>
      </c>
      <c r="D400" s="15" t="s">
        <v>1124</v>
      </c>
      <c r="E400" s="25" t="s">
        <v>2375</v>
      </c>
      <c r="F400" s="14" t="s">
        <v>56</v>
      </c>
      <c r="G400" s="14" t="s">
        <v>781</v>
      </c>
      <c r="H400" s="26">
        <v>49704</v>
      </c>
      <c r="I400" s="31">
        <v>20050</v>
      </c>
      <c r="J400" s="25" t="s">
        <v>2376</v>
      </c>
      <c r="K400" s="26">
        <v>15000</v>
      </c>
      <c r="L400" s="25" t="s">
        <v>2377</v>
      </c>
      <c r="M400" s="14" t="s">
        <v>2378</v>
      </c>
      <c r="N400" s="14" t="s">
        <v>2228</v>
      </c>
    </row>
    <row r="401" spans="1:14" ht="99.75" customHeight="1">
      <c r="A401" s="13">
        <v>27</v>
      </c>
      <c r="B401" s="14" t="s">
        <v>2379</v>
      </c>
      <c r="C401" s="14" t="s">
        <v>2380</v>
      </c>
      <c r="D401" s="15" t="s">
        <v>407</v>
      </c>
      <c r="E401" s="25" t="s">
        <v>2381</v>
      </c>
      <c r="F401" s="14" t="s">
        <v>2147</v>
      </c>
      <c r="G401" s="14" t="s">
        <v>41</v>
      </c>
      <c r="H401" s="26">
        <v>70937</v>
      </c>
      <c r="I401" s="31">
        <v>14556.14</v>
      </c>
      <c r="J401" s="25" t="s">
        <v>2382</v>
      </c>
      <c r="K401" s="26">
        <v>5000</v>
      </c>
      <c r="L401" s="25" t="s">
        <v>2383</v>
      </c>
      <c r="M401" s="14" t="s">
        <v>2384</v>
      </c>
      <c r="N401" s="14" t="s">
        <v>2228</v>
      </c>
    </row>
    <row r="402" spans="1:14" ht="229.5">
      <c r="A402" s="13">
        <v>28</v>
      </c>
      <c r="B402" s="14" t="s">
        <v>2385</v>
      </c>
      <c r="C402" s="14" t="s">
        <v>2386</v>
      </c>
      <c r="D402" s="15" t="s">
        <v>407</v>
      </c>
      <c r="E402" s="25" t="s">
        <v>2387</v>
      </c>
      <c r="F402" s="14" t="s">
        <v>795</v>
      </c>
      <c r="G402" s="14" t="s">
        <v>781</v>
      </c>
      <c r="H402" s="26">
        <v>103438</v>
      </c>
      <c r="I402" s="31">
        <v>8185</v>
      </c>
      <c r="J402" s="25" t="s">
        <v>2388</v>
      </c>
      <c r="K402" s="26">
        <v>10000</v>
      </c>
      <c r="L402" s="25" t="s">
        <v>2389</v>
      </c>
      <c r="M402" s="14" t="s">
        <v>2390</v>
      </c>
      <c r="N402" s="14" t="s">
        <v>2228</v>
      </c>
    </row>
    <row r="403" spans="1:14" ht="303" customHeight="1">
      <c r="A403" s="13">
        <v>29</v>
      </c>
      <c r="B403" s="14" t="s">
        <v>2391</v>
      </c>
      <c r="C403" s="14" t="s">
        <v>2392</v>
      </c>
      <c r="D403" s="15" t="s">
        <v>287</v>
      </c>
      <c r="E403" s="25" t="s">
        <v>2393</v>
      </c>
      <c r="F403" s="14" t="s">
        <v>2394</v>
      </c>
      <c r="G403" s="14" t="s">
        <v>57</v>
      </c>
      <c r="H403" s="26">
        <v>491000</v>
      </c>
      <c r="I403" s="31">
        <v>27648</v>
      </c>
      <c r="J403" s="25" t="s">
        <v>2395</v>
      </c>
      <c r="K403" s="26">
        <v>25000</v>
      </c>
      <c r="L403" s="25" t="s">
        <v>2396</v>
      </c>
      <c r="M403" s="14" t="s">
        <v>2397</v>
      </c>
      <c r="N403" s="14" t="s">
        <v>2228</v>
      </c>
    </row>
    <row r="404" spans="1:14" ht="132" customHeight="1">
      <c r="A404" s="13">
        <v>30</v>
      </c>
      <c r="B404" s="14" t="s">
        <v>2398</v>
      </c>
      <c r="C404" s="14" t="s">
        <v>2399</v>
      </c>
      <c r="D404" s="15" t="s">
        <v>162</v>
      </c>
      <c r="E404" s="25" t="s">
        <v>2400</v>
      </c>
      <c r="F404" s="14" t="s">
        <v>49</v>
      </c>
      <c r="G404" s="14" t="s">
        <v>861</v>
      </c>
      <c r="H404" s="26">
        <v>145092</v>
      </c>
      <c r="I404" s="31">
        <v>33930</v>
      </c>
      <c r="J404" s="25" t="s">
        <v>2401</v>
      </c>
      <c r="K404" s="26">
        <v>3000</v>
      </c>
      <c r="L404" s="25" t="s">
        <v>2402</v>
      </c>
      <c r="M404" s="14" t="s">
        <v>2403</v>
      </c>
      <c r="N404" s="14" t="s">
        <v>2228</v>
      </c>
    </row>
    <row r="405" spans="1:14" ht="72.75" customHeight="1">
      <c r="A405" s="13">
        <v>31</v>
      </c>
      <c r="B405" s="14" t="s">
        <v>2404</v>
      </c>
      <c r="C405" s="14" t="s">
        <v>2405</v>
      </c>
      <c r="D405" s="15" t="s">
        <v>148</v>
      </c>
      <c r="E405" s="25" t="s">
        <v>2406</v>
      </c>
      <c r="F405" s="14" t="s">
        <v>2407</v>
      </c>
      <c r="G405" s="14" t="s">
        <v>57</v>
      </c>
      <c r="H405" s="26">
        <v>200000</v>
      </c>
      <c r="I405" s="31">
        <v>14064</v>
      </c>
      <c r="J405" s="25" t="s">
        <v>2408</v>
      </c>
      <c r="K405" s="26">
        <v>7300</v>
      </c>
      <c r="L405" s="25" t="s">
        <v>2409</v>
      </c>
      <c r="M405" s="14" t="s">
        <v>2410</v>
      </c>
      <c r="N405" s="14" t="s">
        <v>2228</v>
      </c>
    </row>
    <row r="406" spans="1:14" ht="408" customHeight="1">
      <c r="A406" s="13">
        <v>32</v>
      </c>
      <c r="B406" s="14" t="s">
        <v>2411</v>
      </c>
      <c r="C406" s="14" t="s">
        <v>2412</v>
      </c>
      <c r="D406" s="15" t="s">
        <v>217</v>
      </c>
      <c r="E406" s="25" t="s">
        <v>2413</v>
      </c>
      <c r="F406" s="14" t="s">
        <v>1694</v>
      </c>
      <c r="G406" s="14" t="s">
        <v>781</v>
      </c>
      <c r="H406" s="26">
        <v>300000</v>
      </c>
      <c r="I406" s="31">
        <v>30530</v>
      </c>
      <c r="J406" s="25" t="s">
        <v>2414</v>
      </c>
      <c r="K406" s="26">
        <v>5000</v>
      </c>
      <c r="L406" s="25" t="s">
        <v>2415</v>
      </c>
      <c r="M406" s="14" t="s">
        <v>2416</v>
      </c>
      <c r="N406" s="14" t="s">
        <v>2228</v>
      </c>
    </row>
    <row r="407" spans="1:14" ht="100.5" customHeight="1">
      <c r="A407" s="13">
        <v>33</v>
      </c>
      <c r="B407" s="14" t="s">
        <v>2417</v>
      </c>
      <c r="C407" s="14" t="s">
        <v>2418</v>
      </c>
      <c r="D407" s="15" t="s">
        <v>217</v>
      </c>
      <c r="E407" s="25" t="s">
        <v>2419</v>
      </c>
      <c r="F407" s="14" t="s">
        <v>2420</v>
      </c>
      <c r="G407" s="14" t="s">
        <v>57</v>
      </c>
      <c r="H407" s="26">
        <v>155000</v>
      </c>
      <c r="I407" s="31">
        <v>28750</v>
      </c>
      <c r="J407" s="25" t="s">
        <v>2421</v>
      </c>
      <c r="K407" s="26">
        <v>12000</v>
      </c>
      <c r="L407" s="25" t="s">
        <v>2422</v>
      </c>
      <c r="M407" s="14" t="s">
        <v>2423</v>
      </c>
      <c r="N407" s="14" t="s">
        <v>2228</v>
      </c>
    </row>
    <row r="408" spans="1:14" ht="205.5" customHeight="1">
      <c r="A408" s="13">
        <v>34</v>
      </c>
      <c r="B408" s="14" t="s">
        <v>2424</v>
      </c>
      <c r="C408" s="14" t="s">
        <v>2425</v>
      </c>
      <c r="D408" s="15" t="s">
        <v>331</v>
      </c>
      <c r="E408" s="25" t="s">
        <v>2426</v>
      </c>
      <c r="F408" s="14" t="s">
        <v>49</v>
      </c>
      <c r="G408" s="14" t="s">
        <v>848</v>
      </c>
      <c r="H408" s="26">
        <v>560000</v>
      </c>
      <c r="I408" s="31">
        <v>8769</v>
      </c>
      <c r="J408" s="25" t="s">
        <v>2427</v>
      </c>
      <c r="K408" s="26">
        <v>15000</v>
      </c>
      <c r="L408" s="25" t="s">
        <v>2428</v>
      </c>
      <c r="M408" s="14" t="s">
        <v>2429</v>
      </c>
      <c r="N408" s="14" t="s">
        <v>2228</v>
      </c>
    </row>
    <row r="409" spans="1:14" ht="135">
      <c r="A409" s="13">
        <v>35</v>
      </c>
      <c r="B409" s="14" t="s">
        <v>2430</v>
      </c>
      <c r="C409" s="14" t="s">
        <v>2431</v>
      </c>
      <c r="D409" s="15" t="s">
        <v>261</v>
      </c>
      <c r="E409" s="25" t="s">
        <v>2432</v>
      </c>
      <c r="F409" s="14" t="s">
        <v>1694</v>
      </c>
      <c r="G409" s="14" t="s">
        <v>2433</v>
      </c>
      <c r="H409" s="26">
        <v>43270.67</v>
      </c>
      <c r="I409" s="31">
        <v>3200</v>
      </c>
      <c r="J409" s="25" t="s">
        <v>2434</v>
      </c>
      <c r="K409" s="26">
        <v>6000</v>
      </c>
      <c r="L409" s="25" t="s">
        <v>2435</v>
      </c>
      <c r="M409" s="14" t="s">
        <v>2436</v>
      </c>
      <c r="N409" s="14" t="s">
        <v>2228</v>
      </c>
    </row>
    <row r="410" spans="1:14" ht="54">
      <c r="A410" s="13">
        <v>36</v>
      </c>
      <c r="B410" s="14" t="s">
        <v>2437</v>
      </c>
      <c r="C410" s="14" t="s">
        <v>2438</v>
      </c>
      <c r="D410" s="15" t="s">
        <v>1462</v>
      </c>
      <c r="E410" s="25" t="s">
        <v>2439</v>
      </c>
      <c r="F410" s="14" t="s">
        <v>2440</v>
      </c>
      <c r="G410" s="14" t="s">
        <v>2433</v>
      </c>
      <c r="H410" s="26">
        <v>60000</v>
      </c>
      <c r="I410" s="31">
        <v>2189</v>
      </c>
      <c r="J410" s="25" t="s">
        <v>2441</v>
      </c>
      <c r="K410" s="26">
        <v>1500</v>
      </c>
      <c r="L410" s="25" t="s">
        <v>2442</v>
      </c>
      <c r="M410" s="14" t="s">
        <v>2443</v>
      </c>
      <c r="N410" s="14" t="s">
        <v>2228</v>
      </c>
    </row>
    <row r="411" spans="1:14" ht="81">
      <c r="A411" s="13">
        <v>37</v>
      </c>
      <c r="B411" s="14" t="s">
        <v>2444</v>
      </c>
      <c r="C411" s="14" t="s">
        <v>2445</v>
      </c>
      <c r="D411" s="15" t="s">
        <v>261</v>
      </c>
      <c r="E411" s="25" t="s">
        <v>2446</v>
      </c>
      <c r="F411" s="14" t="s">
        <v>2440</v>
      </c>
      <c r="G411" s="14" t="s">
        <v>2433</v>
      </c>
      <c r="H411" s="26">
        <v>50000</v>
      </c>
      <c r="I411" s="31">
        <v>2100</v>
      </c>
      <c r="J411" s="25" t="s">
        <v>2447</v>
      </c>
      <c r="K411" s="26">
        <v>1500</v>
      </c>
      <c r="L411" s="25" t="s">
        <v>2448</v>
      </c>
      <c r="M411" s="14" t="s">
        <v>2449</v>
      </c>
      <c r="N411" s="14" t="s">
        <v>2228</v>
      </c>
    </row>
    <row r="412" spans="1:14" ht="121.5">
      <c r="A412" s="13">
        <v>38</v>
      </c>
      <c r="B412" s="14" t="s">
        <v>2450</v>
      </c>
      <c r="C412" s="14" t="s">
        <v>2451</v>
      </c>
      <c r="D412" s="15" t="s">
        <v>261</v>
      </c>
      <c r="E412" s="25" t="s">
        <v>2452</v>
      </c>
      <c r="F412" s="14" t="s">
        <v>1694</v>
      </c>
      <c r="G412" s="14" t="s">
        <v>2433</v>
      </c>
      <c r="H412" s="26">
        <v>15000</v>
      </c>
      <c r="I412" s="31">
        <v>1000</v>
      </c>
      <c r="J412" s="25" t="s">
        <v>2453</v>
      </c>
      <c r="K412" s="26">
        <v>3000</v>
      </c>
      <c r="L412" s="25" t="s">
        <v>2454</v>
      </c>
      <c r="M412" s="14" t="s">
        <v>2455</v>
      </c>
      <c r="N412" s="14" t="s">
        <v>2228</v>
      </c>
    </row>
    <row r="413" spans="1:14" ht="132.75" customHeight="1">
      <c r="A413" s="13">
        <v>39</v>
      </c>
      <c r="B413" s="14" t="s">
        <v>2456</v>
      </c>
      <c r="C413" s="14" t="s">
        <v>2457</v>
      </c>
      <c r="D413" s="15" t="s">
        <v>162</v>
      </c>
      <c r="E413" s="25" t="s">
        <v>2458</v>
      </c>
      <c r="F413" s="14" t="s">
        <v>56</v>
      </c>
      <c r="G413" s="14" t="s">
        <v>2433</v>
      </c>
      <c r="H413" s="26">
        <v>15000</v>
      </c>
      <c r="I413" s="31">
        <v>2496</v>
      </c>
      <c r="J413" s="25" t="s">
        <v>2459</v>
      </c>
      <c r="K413" s="26">
        <v>5000</v>
      </c>
      <c r="L413" s="25" t="s">
        <v>2460</v>
      </c>
      <c r="M413" s="14" t="s">
        <v>2461</v>
      </c>
      <c r="N413" s="14" t="s">
        <v>2228</v>
      </c>
    </row>
    <row r="414" spans="1:14" ht="54">
      <c r="A414" s="13">
        <v>40</v>
      </c>
      <c r="B414" s="14" t="s">
        <v>2462</v>
      </c>
      <c r="C414" s="14" t="s">
        <v>2463</v>
      </c>
      <c r="D414" s="15" t="s">
        <v>261</v>
      </c>
      <c r="E414" s="25" t="s">
        <v>2464</v>
      </c>
      <c r="F414" s="14" t="s">
        <v>84</v>
      </c>
      <c r="G414" s="14" t="s">
        <v>2465</v>
      </c>
      <c r="H414" s="26">
        <v>60000</v>
      </c>
      <c r="I414" s="31">
        <v>11000</v>
      </c>
      <c r="J414" s="25" t="s">
        <v>2466</v>
      </c>
      <c r="K414" s="26">
        <v>8000</v>
      </c>
      <c r="L414" s="25" t="s">
        <v>2467</v>
      </c>
      <c r="M414" s="14" t="s">
        <v>2468</v>
      </c>
      <c r="N414" s="14" t="s">
        <v>2228</v>
      </c>
    </row>
    <row r="415" spans="1:14" ht="271.5" customHeight="1">
      <c r="A415" s="13">
        <v>41</v>
      </c>
      <c r="B415" s="14" t="s">
        <v>2469</v>
      </c>
      <c r="C415" s="14" t="s">
        <v>2470</v>
      </c>
      <c r="D415" s="15" t="s">
        <v>261</v>
      </c>
      <c r="E415" s="25" t="s">
        <v>2471</v>
      </c>
      <c r="F415" s="14" t="s">
        <v>2440</v>
      </c>
      <c r="G415" s="14" t="s">
        <v>2433</v>
      </c>
      <c r="H415" s="26">
        <v>618000</v>
      </c>
      <c r="I415" s="31">
        <v>30556</v>
      </c>
      <c r="J415" s="25" t="s">
        <v>2472</v>
      </c>
      <c r="K415" s="26">
        <v>15000</v>
      </c>
      <c r="L415" s="25" t="s">
        <v>2473</v>
      </c>
      <c r="M415" s="14" t="s">
        <v>2474</v>
      </c>
      <c r="N415" s="14" t="s">
        <v>2228</v>
      </c>
    </row>
    <row r="416" spans="1:14" ht="145.5" customHeight="1">
      <c r="A416" s="13">
        <v>42</v>
      </c>
      <c r="B416" s="14" t="s">
        <v>2475</v>
      </c>
      <c r="C416" s="14" t="s">
        <v>2476</v>
      </c>
      <c r="D416" s="15" t="s">
        <v>148</v>
      </c>
      <c r="E416" s="25" t="s">
        <v>2477</v>
      </c>
      <c r="F416" s="14" t="s">
        <v>56</v>
      </c>
      <c r="G416" s="14" t="s">
        <v>41</v>
      </c>
      <c r="H416" s="26">
        <v>52368</v>
      </c>
      <c r="I416" s="31">
        <v>15031</v>
      </c>
      <c r="J416" s="25" t="s">
        <v>2478</v>
      </c>
      <c r="K416" s="26">
        <v>5000</v>
      </c>
      <c r="L416" s="25" t="s">
        <v>2479</v>
      </c>
      <c r="M416" s="14" t="s">
        <v>2480</v>
      </c>
      <c r="N416" s="14" t="s">
        <v>2228</v>
      </c>
    </row>
    <row r="417" spans="1:14" ht="151.5" customHeight="1">
      <c r="A417" s="13">
        <v>43</v>
      </c>
      <c r="B417" s="14" t="s">
        <v>2481</v>
      </c>
      <c r="C417" s="14" t="s">
        <v>2482</v>
      </c>
      <c r="D417" s="15" t="s">
        <v>191</v>
      </c>
      <c r="E417" s="25" t="s">
        <v>2483</v>
      </c>
      <c r="F417" s="14" t="s">
        <v>429</v>
      </c>
      <c r="G417" s="14" t="s">
        <v>848</v>
      </c>
      <c r="H417" s="26">
        <v>253578</v>
      </c>
      <c r="I417" s="31">
        <v>12000</v>
      </c>
      <c r="J417" s="25" t="s">
        <v>2484</v>
      </c>
      <c r="K417" s="26">
        <v>10000</v>
      </c>
      <c r="L417" s="25" t="s">
        <v>2485</v>
      </c>
      <c r="M417" s="14" t="s">
        <v>2486</v>
      </c>
      <c r="N417" s="14" t="s">
        <v>2228</v>
      </c>
    </row>
    <row r="418" spans="1:14" ht="135.75" customHeight="1">
      <c r="A418" s="13">
        <v>44</v>
      </c>
      <c r="B418" s="14" t="s">
        <v>2487</v>
      </c>
      <c r="C418" s="14" t="s">
        <v>2488</v>
      </c>
      <c r="D418" s="15" t="s">
        <v>162</v>
      </c>
      <c r="E418" s="25" t="s">
        <v>2489</v>
      </c>
      <c r="F418" s="14" t="s">
        <v>2490</v>
      </c>
      <c r="G418" s="14" t="s">
        <v>2491</v>
      </c>
      <c r="H418" s="26">
        <v>621126.68</v>
      </c>
      <c r="I418" s="31">
        <v>2000</v>
      </c>
      <c r="J418" s="25" t="s">
        <v>2492</v>
      </c>
      <c r="K418" s="26">
        <v>30000</v>
      </c>
      <c r="L418" s="25" t="s">
        <v>2493</v>
      </c>
      <c r="M418" s="14" t="s">
        <v>2390</v>
      </c>
      <c r="N418" s="14" t="s">
        <v>2228</v>
      </c>
    </row>
    <row r="419" spans="1:14" ht="301.5" customHeight="1">
      <c r="A419" s="13">
        <v>45</v>
      </c>
      <c r="B419" s="14" t="s">
        <v>2494</v>
      </c>
      <c r="C419" s="14" t="s">
        <v>2495</v>
      </c>
      <c r="D419" s="15" t="s">
        <v>261</v>
      </c>
      <c r="E419" s="25" t="s">
        <v>2496</v>
      </c>
      <c r="F419" s="14" t="s">
        <v>49</v>
      </c>
      <c r="G419" s="14" t="s">
        <v>41</v>
      </c>
      <c r="H419" s="26">
        <v>15000</v>
      </c>
      <c r="I419" s="31">
        <v>6300</v>
      </c>
      <c r="J419" s="25" t="s">
        <v>2497</v>
      </c>
      <c r="K419" s="26">
        <v>9000</v>
      </c>
      <c r="L419" s="25" t="s">
        <v>2498</v>
      </c>
      <c r="M419" s="14" t="s">
        <v>2499</v>
      </c>
      <c r="N419" s="14" t="s">
        <v>2228</v>
      </c>
    </row>
    <row r="420" spans="1:14" ht="354.75" customHeight="1">
      <c r="A420" s="13">
        <v>46</v>
      </c>
      <c r="B420" s="14" t="s">
        <v>2500</v>
      </c>
      <c r="C420" s="14" t="s">
        <v>2501</v>
      </c>
      <c r="D420" s="15" t="s">
        <v>287</v>
      </c>
      <c r="E420" s="25" t="s">
        <v>2502</v>
      </c>
      <c r="F420" s="14" t="s">
        <v>997</v>
      </c>
      <c r="G420" s="14" t="s">
        <v>2503</v>
      </c>
      <c r="H420" s="26">
        <v>50000</v>
      </c>
      <c r="I420" s="31">
        <v>2700</v>
      </c>
      <c r="J420" s="25" t="s">
        <v>2504</v>
      </c>
      <c r="K420" s="26">
        <v>2000</v>
      </c>
      <c r="L420" s="25" t="s">
        <v>2505</v>
      </c>
      <c r="M420" s="14" t="s">
        <v>2506</v>
      </c>
      <c r="N420" s="14" t="s">
        <v>2228</v>
      </c>
    </row>
    <row r="421" spans="1:14" ht="177" customHeight="1">
      <c r="A421" s="13">
        <v>47</v>
      </c>
      <c r="B421" s="14" t="s">
        <v>2507</v>
      </c>
      <c r="C421" s="14" t="s">
        <v>2508</v>
      </c>
      <c r="D421" s="15" t="s">
        <v>217</v>
      </c>
      <c r="E421" s="25" t="s">
        <v>2509</v>
      </c>
      <c r="F421" s="14" t="s">
        <v>49</v>
      </c>
      <c r="G421" s="14" t="s">
        <v>781</v>
      </c>
      <c r="H421" s="26">
        <v>126500</v>
      </c>
      <c r="I421" s="31">
        <v>5000</v>
      </c>
      <c r="J421" s="25" t="s">
        <v>2510</v>
      </c>
      <c r="K421" s="26">
        <v>5000</v>
      </c>
      <c r="L421" s="25" t="s">
        <v>2511</v>
      </c>
      <c r="M421" s="14" t="s">
        <v>2251</v>
      </c>
      <c r="N421" s="14" t="s">
        <v>2228</v>
      </c>
    </row>
    <row r="422" spans="1:14" ht="135">
      <c r="A422" s="13">
        <v>48</v>
      </c>
      <c r="B422" s="14" t="s">
        <v>2512</v>
      </c>
      <c r="C422" s="14" t="s">
        <v>2513</v>
      </c>
      <c r="D422" s="15" t="s">
        <v>148</v>
      </c>
      <c r="E422" s="25" t="s">
        <v>2514</v>
      </c>
      <c r="F422" s="14" t="s">
        <v>2407</v>
      </c>
      <c r="G422" s="14" t="s">
        <v>41</v>
      </c>
      <c r="H422" s="26">
        <v>530000</v>
      </c>
      <c r="I422" s="31">
        <v>120000</v>
      </c>
      <c r="J422" s="25" t="s">
        <v>2515</v>
      </c>
      <c r="K422" s="26">
        <v>40000</v>
      </c>
      <c r="L422" s="25" t="s">
        <v>2516</v>
      </c>
      <c r="M422" s="14" t="s">
        <v>2517</v>
      </c>
      <c r="N422" s="14" t="s">
        <v>2228</v>
      </c>
    </row>
    <row r="423" spans="1:14" ht="67.5">
      <c r="A423" s="13">
        <v>49</v>
      </c>
      <c r="B423" s="14" t="s">
        <v>2518</v>
      </c>
      <c r="C423" s="14" t="s">
        <v>2519</v>
      </c>
      <c r="D423" s="15" t="s">
        <v>261</v>
      </c>
      <c r="E423" s="25" t="s">
        <v>2520</v>
      </c>
      <c r="F423" s="14" t="s">
        <v>2521</v>
      </c>
      <c r="G423" s="14" t="s">
        <v>848</v>
      </c>
      <c r="H423" s="26">
        <v>57000</v>
      </c>
      <c r="I423" s="31">
        <v>2000</v>
      </c>
      <c r="J423" s="25" t="s">
        <v>2522</v>
      </c>
      <c r="K423" s="26">
        <v>1000</v>
      </c>
      <c r="L423" s="25" t="s">
        <v>2523</v>
      </c>
      <c r="M423" s="14" t="s">
        <v>2524</v>
      </c>
      <c r="N423" s="14" t="s">
        <v>2228</v>
      </c>
    </row>
    <row r="424" spans="1:14" ht="135">
      <c r="A424" s="13">
        <v>50</v>
      </c>
      <c r="B424" s="14" t="s">
        <v>2525</v>
      </c>
      <c r="C424" s="14" t="s">
        <v>2526</v>
      </c>
      <c r="D424" s="15" t="s">
        <v>261</v>
      </c>
      <c r="E424" s="25" t="s">
        <v>2527</v>
      </c>
      <c r="F424" s="14" t="s">
        <v>49</v>
      </c>
      <c r="G424" s="14" t="s">
        <v>861</v>
      </c>
      <c r="H424" s="26">
        <v>370000</v>
      </c>
      <c r="I424" s="31">
        <v>19923</v>
      </c>
      <c r="J424" s="25" t="s">
        <v>2528</v>
      </c>
      <c r="K424" s="26">
        <v>5000</v>
      </c>
      <c r="L424" s="25" t="s">
        <v>2529</v>
      </c>
      <c r="M424" s="14" t="s">
        <v>2530</v>
      </c>
      <c r="N424" s="14" t="s">
        <v>2228</v>
      </c>
    </row>
    <row r="425" spans="1:14" ht="67.5">
      <c r="A425" s="13">
        <v>51</v>
      </c>
      <c r="B425" s="14" t="s">
        <v>2531</v>
      </c>
      <c r="C425" s="14" t="s">
        <v>2532</v>
      </c>
      <c r="D425" s="15" t="s">
        <v>1462</v>
      </c>
      <c r="E425" s="25" t="s">
        <v>2533</v>
      </c>
      <c r="F425" s="14" t="s">
        <v>33</v>
      </c>
      <c r="G425" s="14" t="s">
        <v>41</v>
      </c>
      <c r="H425" s="26">
        <v>60000</v>
      </c>
      <c r="I425" s="31">
        <v>11000</v>
      </c>
      <c r="J425" s="25" t="s">
        <v>2534</v>
      </c>
      <c r="K425" s="26">
        <v>1000</v>
      </c>
      <c r="L425" s="25" t="s">
        <v>2535</v>
      </c>
      <c r="M425" s="14" t="s">
        <v>2536</v>
      </c>
      <c r="N425" s="14" t="s">
        <v>2228</v>
      </c>
    </row>
    <row r="426" spans="1:14" ht="72.75" customHeight="1">
      <c r="A426" s="13">
        <v>52</v>
      </c>
      <c r="B426" s="14" t="s">
        <v>2537</v>
      </c>
      <c r="C426" s="14" t="s">
        <v>2538</v>
      </c>
      <c r="D426" s="15" t="s">
        <v>826</v>
      </c>
      <c r="E426" s="25" t="s">
        <v>2539</v>
      </c>
      <c r="F426" s="14" t="s">
        <v>40</v>
      </c>
      <c r="G426" s="14" t="s">
        <v>781</v>
      </c>
      <c r="H426" s="26">
        <v>12303</v>
      </c>
      <c r="I426" s="31">
        <v>3500</v>
      </c>
      <c r="J426" s="25" t="s">
        <v>1732</v>
      </c>
      <c r="K426" s="26">
        <v>5000</v>
      </c>
      <c r="L426" s="25" t="s">
        <v>2540</v>
      </c>
      <c r="M426" s="14" t="s">
        <v>2541</v>
      </c>
      <c r="N426" s="14" t="s">
        <v>2228</v>
      </c>
    </row>
    <row r="427" spans="1:14" ht="81">
      <c r="A427" s="13">
        <v>53</v>
      </c>
      <c r="B427" s="14" t="s">
        <v>2542</v>
      </c>
      <c r="C427" s="14" t="s">
        <v>2543</v>
      </c>
      <c r="D427" s="15" t="s">
        <v>826</v>
      </c>
      <c r="E427" s="25" t="s">
        <v>2544</v>
      </c>
      <c r="F427" s="14" t="s">
        <v>40</v>
      </c>
      <c r="G427" s="14" t="s">
        <v>2545</v>
      </c>
      <c r="H427" s="26">
        <v>36981</v>
      </c>
      <c r="I427" s="31">
        <v>6043</v>
      </c>
      <c r="J427" s="25" t="s">
        <v>2546</v>
      </c>
      <c r="K427" s="26">
        <v>10000</v>
      </c>
      <c r="L427" s="25" t="s">
        <v>2547</v>
      </c>
      <c r="M427" s="14" t="s">
        <v>2548</v>
      </c>
      <c r="N427" s="14" t="s">
        <v>2228</v>
      </c>
    </row>
    <row r="428" spans="1:14" ht="256.5">
      <c r="A428" s="13">
        <v>54</v>
      </c>
      <c r="B428" s="14" t="s">
        <v>2549</v>
      </c>
      <c r="C428" s="14" t="s">
        <v>2550</v>
      </c>
      <c r="D428" s="15" t="s">
        <v>248</v>
      </c>
      <c r="E428" s="25" t="s">
        <v>2551</v>
      </c>
      <c r="F428" s="14" t="s">
        <v>49</v>
      </c>
      <c r="G428" s="14" t="s">
        <v>861</v>
      </c>
      <c r="H428" s="26">
        <v>237568</v>
      </c>
      <c r="I428" s="31">
        <v>45197</v>
      </c>
      <c r="J428" s="25" t="s">
        <v>2552</v>
      </c>
      <c r="K428" s="26">
        <v>25000</v>
      </c>
      <c r="L428" s="25" t="s">
        <v>2553</v>
      </c>
      <c r="M428" s="14" t="s">
        <v>2227</v>
      </c>
      <c r="N428" s="14" t="s">
        <v>2228</v>
      </c>
    </row>
    <row r="429" spans="1:14" ht="75.75" customHeight="1">
      <c r="A429" s="13">
        <v>55</v>
      </c>
      <c r="B429" s="14" t="s">
        <v>2554</v>
      </c>
      <c r="C429" s="14" t="s">
        <v>2555</v>
      </c>
      <c r="D429" s="15" t="s">
        <v>643</v>
      </c>
      <c r="E429" s="25" t="s">
        <v>2556</v>
      </c>
      <c r="F429" s="14" t="s">
        <v>2557</v>
      </c>
      <c r="G429" s="14" t="s">
        <v>781</v>
      </c>
      <c r="H429" s="26">
        <v>13000</v>
      </c>
      <c r="I429" s="31">
        <v>3978</v>
      </c>
      <c r="J429" s="25" t="s">
        <v>2558</v>
      </c>
      <c r="K429" s="26">
        <v>4800</v>
      </c>
      <c r="L429" s="25" t="s">
        <v>2559</v>
      </c>
      <c r="M429" s="14" t="s">
        <v>2560</v>
      </c>
      <c r="N429" s="14" t="s">
        <v>2228</v>
      </c>
    </row>
    <row r="430" spans="1:14" ht="94.5" customHeight="1">
      <c r="A430" s="13">
        <v>56</v>
      </c>
      <c r="B430" s="14" t="s">
        <v>2561</v>
      </c>
      <c r="C430" s="14" t="s">
        <v>2562</v>
      </c>
      <c r="D430" s="15" t="s">
        <v>248</v>
      </c>
      <c r="E430" s="25" t="s">
        <v>2563</v>
      </c>
      <c r="F430" s="14" t="s">
        <v>56</v>
      </c>
      <c r="G430" s="14" t="s">
        <v>2334</v>
      </c>
      <c r="H430" s="26">
        <v>28700</v>
      </c>
      <c r="I430" s="31">
        <v>3660.93</v>
      </c>
      <c r="J430" s="25" t="s">
        <v>2564</v>
      </c>
      <c r="K430" s="26">
        <v>4000</v>
      </c>
      <c r="L430" s="25" t="s">
        <v>2565</v>
      </c>
      <c r="M430" s="14" t="s">
        <v>2337</v>
      </c>
      <c r="N430" s="14" t="s">
        <v>2228</v>
      </c>
    </row>
    <row r="431" spans="1:14" ht="145.5" customHeight="1">
      <c r="A431" s="13">
        <v>57</v>
      </c>
      <c r="B431" s="14" t="s">
        <v>2566</v>
      </c>
      <c r="C431" s="14" t="s">
        <v>2567</v>
      </c>
      <c r="D431" s="15" t="s">
        <v>248</v>
      </c>
      <c r="E431" s="25" t="s">
        <v>2568</v>
      </c>
      <c r="F431" s="14" t="s">
        <v>486</v>
      </c>
      <c r="G431" s="14" t="s">
        <v>781</v>
      </c>
      <c r="H431" s="26">
        <v>50626</v>
      </c>
      <c r="I431" s="31">
        <v>11026</v>
      </c>
      <c r="J431" s="25" t="s">
        <v>2569</v>
      </c>
      <c r="K431" s="26">
        <v>10000</v>
      </c>
      <c r="L431" s="25" t="s">
        <v>2570</v>
      </c>
      <c r="M431" s="14" t="s">
        <v>2571</v>
      </c>
      <c r="N431" s="14" t="s">
        <v>2228</v>
      </c>
    </row>
    <row r="432" spans="1:14" ht="145.5" customHeight="1">
      <c r="A432" s="13">
        <v>58</v>
      </c>
      <c r="B432" s="14" t="s">
        <v>2572</v>
      </c>
      <c r="C432" s="14" t="s">
        <v>2573</v>
      </c>
      <c r="D432" s="15" t="s">
        <v>248</v>
      </c>
      <c r="E432" s="25" t="s">
        <v>2574</v>
      </c>
      <c r="F432" s="14" t="s">
        <v>486</v>
      </c>
      <c r="G432" s="14" t="s">
        <v>781</v>
      </c>
      <c r="H432" s="26">
        <v>232200</v>
      </c>
      <c r="I432" s="31">
        <v>30500</v>
      </c>
      <c r="J432" s="25" t="s">
        <v>2575</v>
      </c>
      <c r="K432" s="26">
        <v>28000</v>
      </c>
      <c r="L432" s="25" t="s">
        <v>2576</v>
      </c>
      <c r="M432" s="14" t="s">
        <v>2571</v>
      </c>
      <c r="N432" s="14" t="s">
        <v>2228</v>
      </c>
    </row>
    <row r="433" spans="1:14" ht="14.25">
      <c r="A433" s="13"/>
      <c r="B433" s="32" t="s">
        <v>2577</v>
      </c>
      <c r="C433" s="14"/>
      <c r="D433" s="15"/>
      <c r="E433" s="25"/>
      <c r="F433" s="14"/>
      <c r="G433" s="14"/>
      <c r="H433" s="26"/>
      <c r="I433" s="31"/>
      <c r="J433" s="25"/>
      <c r="K433" s="26"/>
      <c r="L433" s="25"/>
      <c r="M433" s="14"/>
      <c r="N433" s="14"/>
    </row>
    <row r="434" spans="1:14" ht="14.25">
      <c r="A434" s="10" t="s">
        <v>19</v>
      </c>
      <c r="B434" s="12">
        <f>COUNTIF(N435:N1443,"=玉林市人民政府")</f>
        <v>59</v>
      </c>
      <c r="C434" s="10"/>
      <c r="D434" s="11"/>
      <c r="E434" s="23"/>
      <c r="F434" s="21"/>
      <c r="G434" s="10"/>
      <c r="H434" s="24">
        <f>SUMIF(N435:N1443,"=玉林市人民政府",H435:H1443)</f>
        <v>9911165.7</v>
      </c>
      <c r="I434" s="22">
        <f>SUMIF(N435:N1443,"=玉林市人民政府",I435:I1443)</f>
        <v>2435591</v>
      </c>
      <c r="J434" s="29"/>
      <c r="K434" s="24">
        <f>SUMIF(N435:N1443,"=玉林市人民政府",K435:K1443)</f>
        <v>910000</v>
      </c>
      <c r="L434" s="30"/>
      <c r="M434" s="10"/>
      <c r="N434" s="10"/>
    </row>
    <row r="435" spans="1:14" ht="96.75" customHeight="1">
      <c r="A435" s="13">
        <v>1</v>
      </c>
      <c r="B435" s="14" t="s">
        <v>2578</v>
      </c>
      <c r="C435" s="14" t="s">
        <v>2579</v>
      </c>
      <c r="D435" s="15" t="s">
        <v>162</v>
      </c>
      <c r="E435" s="25" t="s">
        <v>2580</v>
      </c>
      <c r="F435" s="14" t="s">
        <v>33</v>
      </c>
      <c r="G435" s="14" t="s">
        <v>57</v>
      </c>
      <c r="H435" s="26">
        <v>83600</v>
      </c>
      <c r="I435" s="31">
        <v>75179</v>
      </c>
      <c r="J435" s="25" t="s">
        <v>2581</v>
      </c>
      <c r="K435" s="26">
        <v>4500</v>
      </c>
      <c r="L435" s="25" t="s">
        <v>2582</v>
      </c>
      <c r="M435" s="14" t="s">
        <v>2583</v>
      </c>
      <c r="N435" s="14" t="s">
        <v>2584</v>
      </c>
    </row>
    <row r="436" spans="1:14" ht="96.75" customHeight="1">
      <c r="A436" s="13">
        <v>2</v>
      </c>
      <c r="B436" s="14" t="s">
        <v>2585</v>
      </c>
      <c r="C436" s="14" t="s">
        <v>2586</v>
      </c>
      <c r="D436" s="15" t="s">
        <v>148</v>
      </c>
      <c r="E436" s="25" t="s">
        <v>2587</v>
      </c>
      <c r="F436" s="14" t="s">
        <v>33</v>
      </c>
      <c r="G436" s="14" t="s">
        <v>57</v>
      </c>
      <c r="H436" s="26">
        <v>76000</v>
      </c>
      <c r="I436" s="31">
        <v>27000</v>
      </c>
      <c r="J436" s="25" t="s">
        <v>2588</v>
      </c>
      <c r="K436" s="26">
        <v>10000</v>
      </c>
      <c r="L436" s="25" t="s">
        <v>2589</v>
      </c>
      <c r="M436" s="14" t="s">
        <v>2583</v>
      </c>
      <c r="N436" s="14" t="s">
        <v>2584</v>
      </c>
    </row>
    <row r="437" spans="1:14" ht="96.75" customHeight="1">
      <c r="A437" s="13">
        <v>3</v>
      </c>
      <c r="B437" s="14" t="s">
        <v>2590</v>
      </c>
      <c r="C437" s="14" t="s">
        <v>2591</v>
      </c>
      <c r="D437" s="15" t="s">
        <v>407</v>
      </c>
      <c r="E437" s="25" t="s">
        <v>2592</v>
      </c>
      <c r="F437" s="14" t="s">
        <v>479</v>
      </c>
      <c r="G437" s="14" t="s">
        <v>1305</v>
      </c>
      <c r="H437" s="26">
        <v>192360</v>
      </c>
      <c r="I437" s="31">
        <v>3000</v>
      </c>
      <c r="J437" s="25" t="s">
        <v>2593</v>
      </c>
      <c r="K437" s="26">
        <v>15000</v>
      </c>
      <c r="L437" s="25" t="s">
        <v>2594</v>
      </c>
      <c r="M437" s="14" t="s">
        <v>2595</v>
      </c>
      <c r="N437" s="14" t="s">
        <v>2584</v>
      </c>
    </row>
    <row r="438" spans="1:14" ht="40.5">
      <c r="A438" s="13">
        <v>4</v>
      </c>
      <c r="B438" s="14" t="s">
        <v>2596</v>
      </c>
      <c r="C438" s="14" t="s">
        <v>2597</v>
      </c>
      <c r="D438" s="15" t="s">
        <v>826</v>
      </c>
      <c r="E438" s="25" t="s">
        <v>2598</v>
      </c>
      <c r="F438" s="14" t="s">
        <v>2599</v>
      </c>
      <c r="G438" s="14" t="s">
        <v>861</v>
      </c>
      <c r="H438" s="26">
        <v>34409</v>
      </c>
      <c r="I438" s="31">
        <v>5570</v>
      </c>
      <c r="J438" s="25" t="s">
        <v>2600</v>
      </c>
      <c r="K438" s="26">
        <v>10000</v>
      </c>
      <c r="L438" s="25" t="s">
        <v>2601</v>
      </c>
      <c r="M438" s="14" t="s">
        <v>2602</v>
      </c>
      <c r="N438" s="14" t="s">
        <v>2584</v>
      </c>
    </row>
    <row r="439" spans="1:14" ht="54">
      <c r="A439" s="13">
        <v>5</v>
      </c>
      <c r="B439" s="14" t="s">
        <v>2603</v>
      </c>
      <c r="C439" s="14" t="s">
        <v>2604</v>
      </c>
      <c r="D439" s="15" t="s">
        <v>261</v>
      </c>
      <c r="E439" s="25" t="s">
        <v>2605</v>
      </c>
      <c r="F439" s="14" t="s">
        <v>2599</v>
      </c>
      <c r="G439" s="14" t="s">
        <v>57</v>
      </c>
      <c r="H439" s="26">
        <v>57000</v>
      </c>
      <c r="I439" s="31">
        <v>15000</v>
      </c>
      <c r="J439" s="25" t="s">
        <v>2606</v>
      </c>
      <c r="K439" s="26">
        <v>8000</v>
      </c>
      <c r="L439" s="25" t="s">
        <v>2607</v>
      </c>
      <c r="M439" s="14" t="s">
        <v>2608</v>
      </c>
      <c r="N439" s="14" t="s">
        <v>2584</v>
      </c>
    </row>
    <row r="440" spans="1:14" ht="54">
      <c r="A440" s="13">
        <v>6</v>
      </c>
      <c r="B440" s="14" t="s">
        <v>2609</v>
      </c>
      <c r="C440" s="14" t="s">
        <v>2610</v>
      </c>
      <c r="D440" s="15" t="s">
        <v>2611</v>
      </c>
      <c r="E440" s="25" t="s">
        <v>2612</v>
      </c>
      <c r="F440" s="14" t="s">
        <v>486</v>
      </c>
      <c r="G440" s="14" t="s">
        <v>57</v>
      </c>
      <c r="H440" s="26">
        <v>19000</v>
      </c>
      <c r="I440" s="31">
        <v>5200</v>
      </c>
      <c r="J440" s="25" t="s">
        <v>2613</v>
      </c>
      <c r="K440" s="26">
        <v>10000</v>
      </c>
      <c r="L440" s="25" t="s">
        <v>2614</v>
      </c>
      <c r="M440" s="14" t="s">
        <v>2615</v>
      </c>
      <c r="N440" s="14" t="s">
        <v>2584</v>
      </c>
    </row>
    <row r="441" spans="1:14" ht="67.5">
      <c r="A441" s="13">
        <v>7</v>
      </c>
      <c r="B441" s="14" t="s">
        <v>2616</v>
      </c>
      <c r="C441" s="14" t="s">
        <v>2617</v>
      </c>
      <c r="D441" s="15" t="s">
        <v>177</v>
      </c>
      <c r="E441" s="25" t="s">
        <v>2618</v>
      </c>
      <c r="F441" s="14" t="s">
        <v>2619</v>
      </c>
      <c r="G441" s="14" t="s">
        <v>57</v>
      </c>
      <c r="H441" s="26">
        <v>120108</v>
      </c>
      <c r="I441" s="31">
        <v>27000</v>
      </c>
      <c r="J441" s="25" t="s">
        <v>2620</v>
      </c>
      <c r="K441" s="26">
        <v>20000</v>
      </c>
      <c r="L441" s="25" t="s">
        <v>2621</v>
      </c>
      <c r="M441" s="14" t="s">
        <v>2622</v>
      </c>
      <c r="N441" s="14" t="s">
        <v>2584</v>
      </c>
    </row>
    <row r="442" spans="1:14" ht="162">
      <c r="A442" s="13">
        <v>8</v>
      </c>
      <c r="B442" s="14" t="s">
        <v>2623</v>
      </c>
      <c r="C442" s="14" t="s">
        <v>2624</v>
      </c>
      <c r="D442" s="15" t="s">
        <v>1381</v>
      </c>
      <c r="E442" s="25" t="s">
        <v>2625</v>
      </c>
      <c r="F442" s="14" t="s">
        <v>2626</v>
      </c>
      <c r="G442" s="14" t="s">
        <v>781</v>
      </c>
      <c r="H442" s="26">
        <v>53005</v>
      </c>
      <c r="I442" s="31">
        <v>22800</v>
      </c>
      <c r="J442" s="25" t="s">
        <v>2627</v>
      </c>
      <c r="K442" s="26">
        <v>15000</v>
      </c>
      <c r="L442" s="25" t="s">
        <v>2628</v>
      </c>
      <c r="M442" s="14" t="s">
        <v>2629</v>
      </c>
      <c r="N442" s="14" t="s">
        <v>2584</v>
      </c>
    </row>
    <row r="443" spans="1:14" ht="40.5">
      <c r="A443" s="13">
        <v>9</v>
      </c>
      <c r="B443" s="14" t="s">
        <v>2630</v>
      </c>
      <c r="C443" s="14" t="s">
        <v>2631</v>
      </c>
      <c r="D443" s="15" t="s">
        <v>162</v>
      </c>
      <c r="E443" s="25" t="s">
        <v>2632</v>
      </c>
      <c r="F443" s="14" t="s">
        <v>486</v>
      </c>
      <c r="G443" s="14" t="s">
        <v>41</v>
      </c>
      <c r="H443" s="26">
        <v>30000</v>
      </c>
      <c r="I443" s="31">
        <v>10000</v>
      </c>
      <c r="J443" s="25" t="s">
        <v>2633</v>
      </c>
      <c r="K443" s="26">
        <v>10000</v>
      </c>
      <c r="L443" s="25" t="s">
        <v>2634</v>
      </c>
      <c r="M443" s="14" t="s">
        <v>2635</v>
      </c>
      <c r="N443" s="14" t="s">
        <v>2584</v>
      </c>
    </row>
    <row r="444" spans="1:14" ht="90" customHeight="1">
      <c r="A444" s="13">
        <v>10</v>
      </c>
      <c r="B444" s="14" t="s">
        <v>2636</v>
      </c>
      <c r="C444" s="14" t="s">
        <v>2637</v>
      </c>
      <c r="D444" s="15" t="s">
        <v>162</v>
      </c>
      <c r="E444" s="25" t="s">
        <v>2638</v>
      </c>
      <c r="F444" s="14" t="s">
        <v>479</v>
      </c>
      <c r="G444" s="14" t="s">
        <v>41</v>
      </c>
      <c r="H444" s="26">
        <v>200000</v>
      </c>
      <c r="I444" s="31">
        <v>3000</v>
      </c>
      <c r="J444" s="25" t="s">
        <v>2639</v>
      </c>
      <c r="K444" s="26">
        <v>20000</v>
      </c>
      <c r="L444" s="25" t="s">
        <v>2640</v>
      </c>
      <c r="M444" s="14" t="s">
        <v>2641</v>
      </c>
      <c r="N444" s="14" t="s">
        <v>2584</v>
      </c>
    </row>
    <row r="445" spans="1:14" ht="90" customHeight="1">
      <c r="A445" s="13">
        <v>11</v>
      </c>
      <c r="B445" s="14" t="s">
        <v>2642</v>
      </c>
      <c r="C445" s="14" t="s">
        <v>2643</v>
      </c>
      <c r="D445" s="15" t="s">
        <v>261</v>
      </c>
      <c r="E445" s="25" t="s">
        <v>2644</v>
      </c>
      <c r="F445" s="14" t="s">
        <v>479</v>
      </c>
      <c r="G445" s="14" t="s">
        <v>41</v>
      </c>
      <c r="H445" s="26">
        <v>30000</v>
      </c>
      <c r="I445" s="31">
        <v>3000</v>
      </c>
      <c r="J445" s="25" t="s">
        <v>2645</v>
      </c>
      <c r="K445" s="26">
        <v>10000</v>
      </c>
      <c r="L445" s="25" t="s">
        <v>2646</v>
      </c>
      <c r="M445" s="14" t="s">
        <v>2647</v>
      </c>
      <c r="N445" s="14" t="s">
        <v>2584</v>
      </c>
    </row>
    <row r="446" spans="1:14" ht="171.75" customHeight="1">
      <c r="A446" s="13">
        <v>12</v>
      </c>
      <c r="B446" s="14" t="s">
        <v>2648</v>
      </c>
      <c r="C446" s="14" t="s">
        <v>2649</v>
      </c>
      <c r="D446" s="15" t="s">
        <v>1206</v>
      </c>
      <c r="E446" s="25" t="s">
        <v>2650</v>
      </c>
      <c r="F446" s="14" t="s">
        <v>1478</v>
      </c>
      <c r="G446" s="14" t="s">
        <v>861</v>
      </c>
      <c r="H446" s="26">
        <v>63700</v>
      </c>
      <c r="I446" s="31">
        <v>20000</v>
      </c>
      <c r="J446" s="25" t="s">
        <v>2651</v>
      </c>
      <c r="K446" s="26">
        <v>10000</v>
      </c>
      <c r="L446" s="25" t="s">
        <v>2652</v>
      </c>
      <c r="M446" s="14" t="s">
        <v>2653</v>
      </c>
      <c r="N446" s="14" t="s">
        <v>2584</v>
      </c>
    </row>
    <row r="447" spans="1:14" ht="171.75" customHeight="1">
      <c r="A447" s="13">
        <v>13</v>
      </c>
      <c r="B447" s="14" t="s">
        <v>2654</v>
      </c>
      <c r="C447" s="14" t="s">
        <v>2655</v>
      </c>
      <c r="D447" s="15" t="s">
        <v>217</v>
      </c>
      <c r="E447" s="25" t="s">
        <v>2656</v>
      </c>
      <c r="F447" s="14" t="s">
        <v>479</v>
      </c>
      <c r="G447" s="14" t="s">
        <v>57</v>
      </c>
      <c r="H447" s="26">
        <v>82000</v>
      </c>
      <c r="I447" s="31">
        <v>5000</v>
      </c>
      <c r="J447" s="25" t="s">
        <v>2657</v>
      </c>
      <c r="K447" s="26">
        <v>10000</v>
      </c>
      <c r="L447" s="25" t="s">
        <v>2658</v>
      </c>
      <c r="M447" s="14" t="s">
        <v>2659</v>
      </c>
      <c r="N447" s="14" t="s">
        <v>2584</v>
      </c>
    </row>
    <row r="448" spans="1:14" ht="67.5">
      <c r="A448" s="13">
        <v>14</v>
      </c>
      <c r="B448" s="14" t="s">
        <v>2660</v>
      </c>
      <c r="C448" s="14" t="s">
        <v>2661</v>
      </c>
      <c r="D448" s="15" t="s">
        <v>268</v>
      </c>
      <c r="E448" s="25" t="s">
        <v>2662</v>
      </c>
      <c r="F448" s="14" t="s">
        <v>997</v>
      </c>
      <c r="G448" s="14" t="s">
        <v>57</v>
      </c>
      <c r="H448" s="26">
        <v>135000</v>
      </c>
      <c r="I448" s="31">
        <v>6000</v>
      </c>
      <c r="J448" s="25" t="s">
        <v>2663</v>
      </c>
      <c r="K448" s="26">
        <v>15000</v>
      </c>
      <c r="L448" s="25" t="s">
        <v>2664</v>
      </c>
      <c r="M448" s="14" t="s">
        <v>2665</v>
      </c>
      <c r="N448" s="14" t="s">
        <v>2584</v>
      </c>
    </row>
    <row r="449" spans="1:14" ht="67.5">
      <c r="A449" s="13">
        <v>15</v>
      </c>
      <c r="B449" s="14" t="s">
        <v>2666</v>
      </c>
      <c r="C449" s="14" t="s">
        <v>2667</v>
      </c>
      <c r="D449" s="15" t="s">
        <v>427</v>
      </c>
      <c r="E449" s="25" t="s">
        <v>2668</v>
      </c>
      <c r="F449" s="14" t="s">
        <v>84</v>
      </c>
      <c r="G449" s="14" t="s">
        <v>2669</v>
      </c>
      <c r="H449" s="26">
        <v>1442574</v>
      </c>
      <c r="I449" s="31">
        <v>205000</v>
      </c>
      <c r="J449" s="25" t="s">
        <v>2670</v>
      </c>
      <c r="K449" s="26">
        <v>120000</v>
      </c>
      <c r="L449" s="25" t="s">
        <v>2671</v>
      </c>
      <c r="M449" s="14" t="s">
        <v>2672</v>
      </c>
      <c r="N449" s="14" t="s">
        <v>2584</v>
      </c>
    </row>
    <row r="450" spans="1:14" ht="40.5">
      <c r="A450" s="13">
        <v>16</v>
      </c>
      <c r="B450" s="14" t="s">
        <v>2673</v>
      </c>
      <c r="C450" s="14" t="s">
        <v>2674</v>
      </c>
      <c r="D450" s="15" t="s">
        <v>170</v>
      </c>
      <c r="E450" s="25" t="s">
        <v>2675</v>
      </c>
      <c r="F450" s="14" t="s">
        <v>84</v>
      </c>
      <c r="G450" s="14" t="s">
        <v>2669</v>
      </c>
      <c r="H450" s="26">
        <v>547251</v>
      </c>
      <c r="I450" s="31">
        <v>39099</v>
      </c>
      <c r="J450" s="25" t="s">
        <v>2676</v>
      </c>
      <c r="K450" s="26">
        <v>50000</v>
      </c>
      <c r="L450" s="25" t="s">
        <v>2677</v>
      </c>
      <c r="M450" s="14" t="s">
        <v>2678</v>
      </c>
      <c r="N450" s="14" t="s">
        <v>2584</v>
      </c>
    </row>
    <row r="451" spans="1:14" ht="216.75" customHeight="1">
      <c r="A451" s="13">
        <v>17</v>
      </c>
      <c r="B451" s="14" t="s">
        <v>2679</v>
      </c>
      <c r="C451" s="14" t="s">
        <v>2680</v>
      </c>
      <c r="D451" s="15" t="s">
        <v>170</v>
      </c>
      <c r="E451" s="25" t="s">
        <v>2681</v>
      </c>
      <c r="F451" s="14" t="s">
        <v>409</v>
      </c>
      <c r="G451" s="14" t="s">
        <v>2669</v>
      </c>
      <c r="H451" s="26">
        <v>447796</v>
      </c>
      <c r="I451" s="26">
        <v>205554</v>
      </c>
      <c r="J451" s="25" t="s">
        <v>2682</v>
      </c>
      <c r="K451" s="26">
        <v>90000</v>
      </c>
      <c r="L451" s="25" t="s">
        <v>2683</v>
      </c>
      <c r="M451" s="14" t="s">
        <v>2684</v>
      </c>
      <c r="N451" s="14" t="s">
        <v>2584</v>
      </c>
    </row>
    <row r="452" spans="1:14" ht="91.5" customHeight="1">
      <c r="A452" s="13">
        <v>18</v>
      </c>
      <c r="B452" s="14" t="s">
        <v>2685</v>
      </c>
      <c r="C452" s="14" t="s">
        <v>2686</v>
      </c>
      <c r="D452" s="15" t="s">
        <v>779</v>
      </c>
      <c r="E452" s="25" t="s">
        <v>2687</v>
      </c>
      <c r="F452" s="14" t="s">
        <v>56</v>
      </c>
      <c r="G452" s="14" t="s">
        <v>848</v>
      </c>
      <c r="H452" s="26">
        <v>100000</v>
      </c>
      <c r="I452" s="31">
        <v>18500</v>
      </c>
      <c r="J452" s="25" t="s">
        <v>2688</v>
      </c>
      <c r="K452" s="26">
        <v>20000</v>
      </c>
      <c r="L452" s="25" t="s">
        <v>2689</v>
      </c>
      <c r="M452" s="14" t="s">
        <v>2690</v>
      </c>
      <c r="N452" s="14" t="s">
        <v>2584</v>
      </c>
    </row>
    <row r="453" spans="1:14" ht="81">
      <c r="A453" s="13">
        <v>19</v>
      </c>
      <c r="B453" s="14" t="s">
        <v>2691</v>
      </c>
      <c r="C453" s="14" t="s">
        <v>2692</v>
      </c>
      <c r="D453" s="15" t="s">
        <v>625</v>
      </c>
      <c r="E453" s="25" t="s">
        <v>2693</v>
      </c>
      <c r="F453" s="14" t="s">
        <v>56</v>
      </c>
      <c r="G453" s="14" t="s">
        <v>848</v>
      </c>
      <c r="H453" s="26">
        <v>51300</v>
      </c>
      <c r="I453" s="31">
        <v>5000</v>
      </c>
      <c r="J453" s="25" t="s">
        <v>2694</v>
      </c>
      <c r="K453" s="26">
        <v>20000</v>
      </c>
      <c r="L453" s="25" t="s">
        <v>2695</v>
      </c>
      <c r="M453" s="14" t="s">
        <v>2696</v>
      </c>
      <c r="N453" s="14" t="s">
        <v>2584</v>
      </c>
    </row>
    <row r="454" spans="1:14" ht="67.5">
      <c r="A454" s="13">
        <v>20</v>
      </c>
      <c r="B454" s="14" t="s">
        <v>2697</v>
      </c>
      <c r="C454" s="14" t="s">
        <v>2698</v>
      </c>
      <c r="D454" s="15" t="s">
        <v>268</v>
      </c>
      <c r="E454" s="25" t="s">
        <v>2699</v>
      </c>
      <c r="F454" s="14" t="s">
        <v>409</v>
      </c>
      <c r="G454" s="14" t="s">
        <v>848</v>
      </c>
      <c r="H454" s="26">
        <v>127500</v>
      </c>
      <c r="I454" s="31">
        <v>28500</v>
      </c>
      <c r="J454" s="25" t="s">
        <v>2700</v>
      </c>
      <c r="K454" s="26">
        <v>5000</v>
      </c>
      <c r="L454" s="25" t="s">
        <v>2701</v>
      </c>
      <c r="M454" s="14" t="s">
        <v>2702</v>
      </c>
      <c r="N454" s="14" t="s">
        <v>2584</v>
      </c>
    </row>
    <row r="455" spans="1:14" ht="67.5">
      <c r="A455" s="13">
        <v>21</v>
      </c>
      <c r="B455" s="14" t="s">
        <v>2703</v>
      </c>
      <c r="C455" s="14" t="s">
        <v>2704</v>
      </c>
      <c r="D455" s="15" t="s">
        <v>625</v>
      </c>
      <c r="E455" s="25" t="s">
        <v>2705</v>
      </c>
      <c r="F455" s="14" t="s">
        <v>49</v>
      </c>
      <c r="G455" s="14" t="s">
        <v>848</v>
      </c>
      <c r="H455" s="26">
        <v>51300</v>
      </c>
      <c r="I455" s="31">
        <v>2000</v>
      </c>
      <c r="J455" s="25" t="s">
        <v>2706</v>
      </c>
      <c r="K455" s="26">
        <v>10000</v>
      </c>
      <c r="L455" s="25" t="s">
        <v>2707</v>
      </c>
      <c r="M455" s="14" t="s">
        <v>2708</v>
      </c>
      <c r="N455" s="14" t="s">
        <v>2584</v>
      </c>
    </row>
    <row r="456" spans="1:14" ht="81">
      <c r="A456" s="13">
        <v>22</v>
      </c>
      <c r="B456" s="14" t="s">
        <v>2709</v>
      </c>
      <c r="C456" s="14" t="s">
        <v>2710</v>
      </c>
      <c r="D456" s="15" t="s">
        <v>191</v>
      </c>
      <c r="E456" s="25" t="s">
        <v>2711</v>
      </c>
      <c r="F456" s="14" t="s">
        <v>56</v>
      </c>
      <c r="G456" s="14" t="s">
        <v>848</v>
      </c>
      <c r="H456" s="26">
        <v>16000</v>
      </c>
      <c r="I456" s="31">
        <v>5089</v>
      </c>
      <c r="J456" s="25" t="s">
        <v>2712</v>
      </c>
      <c r="K456" s="26">
        <v>6000</v>
      </c>
      <c r="L456" s="25" t="s">
        <v>2713</v>
      </c>
      <c r="M456" s="14" t="s">
        <v>2714</v>
      </c>
      <c r="N456" s="14" t="s">
        <v>2584</v>
      </c>
    </row>
    <row r="457" spans="1:14" ht="67.5">
      <c r="A457" s="13">
        <v>23</v>
      </c>
      <c r="B457" s="14" t="s">
        <v>2715</v>
      </c>
      <c r="C457" s="14" t="s">
        <v>2716</v>
      </c>
      <c r="D457" s="15" t="s">
        <v>170</v>
      </c>
      <c r="E457" s="25" t="s">
        <v>2717</v>
      </c>
      <c r="F457" s="14" t="s">
        <v>33</v>
      </c>
      <c r="G457" s="14" t="s">
        <v>2718</v>
      </c>
      <c r="H457" s="26">
        <v>53052</v>
      </c>
      <c r="I457" s="31">
        <v>41547</v>
      </c>
      <c r="J457" s="25" t="s">
        <v>2719</v>
      </c>
      <c r="K457" s="26">
        <v>8000</v>
      </c>
      <c r="L457" s="25" t="s">
        <v>2720</v>
      </c>
      <c r="M457" s="14" t="s">
        <v>2721</v>
      </c>
      <c r="N457" s="14" t="s">
        <v>2584</v>
      </c>
    </row>
    <row r="458" spans="1:14" ht="54">
      <c r="A458" s="13">
        <v>24</v>
      </c>
      <c r="B458" s="14" t="s">
        <v>2722</v>
      </c>
      <c r="C458" s="14" t="s">
        <v>2723</v>
      </c>
      <c r="D458" s="15" t="s">
        <v>217</v>
      </c>
      <c r="E458" s="25" t="s">
        <v>2724</v>
      </c>
      <c r="F458" s="14" t="s">
        <v>33</v>
      </c>
      <c r="G458" s="14" t="s">
        <v>848</v>
      </c>
      <c r="H458" s="26">
        <v>71008</v>
      </c>
      <c r="I458" s="31">
        <v>60170</v>
      </c>
      <c r="J458" s="25" t="s">
        <v>2725</v>
      </c>
      <c r="K458" s="26">
        <v>2000</v>
      </c>
      <c r="L458" s="25" t="s">
        <v>2726</v>
      </c>
      <c r="M458" s="14" t="s">
        <v>2727</v>
      </c>
      <c r="N458" s="14" t="s">
        <v>2584</v>
      </c>
    </row>
    <row r="459" spans="1:14" ht="94.5">
      <c r="A459" s="13">
        <v>25</v>
      </c>
      <c r="B459" s="14" t="s">
        <v>2728</v>
      </c>
      <c r="C459" s="14" t="s">
        <v>2729</v>
      </c>
      <c r="D459" s="15" t="s">
        <v>217</v>
      </c>
      <c r="E459" s="25" t="s">
        <v>2730</v>
      </c>
      <c r="F459" s="14" t="s">
        <v>880</v>
      </c>
      <c r="G459" s="14" t="s">
        <v>2731</v>
      </c>
      <c r="H459" s="26">
        <v>180000</v>
      </c>
      <c r="I459" s="31">
        <v>113000</v>
      </c>
      <c r="J459" s="25" t="s">
        <v>2732</v>
      </c>
      <c r="K459" s="26">
        <v>15000</v>
      </c>
      <c r="L459" s="25" t="s">
        <v>2733</v>
      </c>
      <c r="M459" s="14" t="s">
        <v>2734</v>
      </c>
      <c r="N459" s="14" t="s">
        <v>2584</v>
      </c>
    </row>
    <row r="460" spans="1:14" ht="54">
      <c r="A460" s="13">
        <v>26</v>
      </c>
      <c r="B460" s="14" t="s">
        <v>2735</v>
      </c>
      <c r="C460" s="14" t="s">
        <v>2736</v>
      </c>
      <c r="D460" s="15" t="s">
        <v>162</v>
      </c>
      <c r="E460" s="25" t="s">
        <v>2737</v>
      </c>
      <c r="F460" s="14" t="s">
        <v>56</v>
      </c>
      <c r="G460" s="14" t="s">
        <v>2738</v>
      </c>
      <c r="H460" s="26">
        <v>58338.7</v>
      </c>
      <c r="I460" s="31">
        <v>30731</v>
      </c>
      <c r="J460" s="25" t="s">
        <v>2739</v>
      </c>
      <c r="K460" s="26">
        <v>10000</v>
      </c>
      <c r="L460" s="25" t="s">
        <v>2740</v>
      </c>
      <c r="M460" s="14" t="s">
        <v>2741</v>
      </c>
      <c r="N460" s="14" t="s">
        <v>2584</v>
      </c>
    </row>
    <row r="461" spans="1:14" ht="67.5">
      <c r="A461" s="13">
        <v>27</v>
      </c>
      <c r="B461" s="14" t="s">
        <v>2742</v>
      </c>
      <c r="C461" s="14" t="s">
        <v>2743</v>
      </c>
      <c r="D461" s="15" t="s">
        <v>764</v>
      </c>
      <c r="E461" s="25" t="s">
        <v>2744</v>
      </c>
      <c r="F461" s="14" t="s">
        <v>56</v>
      </c>
      <c r="G461" s="14" t="s">
        <v>2745</v>
      </c>
      <c r="H461" s="26">
        <v>35000</v>
      </c>
      <c r="I461" s="31">
        <v>28957</v>
      </c>
      <c r="J461" s="25" t="s">
        <v>2746</v>
      </c>
      <c r="K461" s="26">
        <v>3000</v>
      </c>
      <c r="L461" s="25" t="s">
        <v>2747</v>
      </c>
      <c r="M461" s="14" t="s">
        <v>2748</v>
      </c>
      <c r="N461" s="14" t="s">
        <v>2584</v>
      </c>
    </row>
    <row r="462" spans="1:14" ht="40.5">
      <c r="A462" s="13">
        <v>28</v>
      </c>
      <c r="B462" s="14" t="s">
        <v>2749</v>
      </c>
      <c r="C462" s="14" t="s">
        <v>2750</v>
      </c>
      <c r="D462" s="34" t="s">
        <v>217</v>
      </c>
      <c r="E462" s="25" t="s">
        <v>2751</v>
      </c>
      <c r="F462" s="14" t="s">
        <v>84</v>
      </c>
      <c r="G462" s="14" t="s">
        <v>57</v>
      </c>
      <c r="H462" s="26">
        <v>65809</v>
      </c>
      <c r="I462" s="31">
        <v>50548</v>
      </c>
      <c r="J462" s="25" t="s">
        <v>2752</v>
      </c>
      <c r="K462" s="26">
        <v>10000</v>
      </c>
      <c r="L462" s="25" t="s">
        <v>2753</v>
      </c>
      <c r="M462" s="14" t="s">
        <v>2754</v>
      </c>
      <c r="N462" s="14" t="s">
        <v>2584</v>
      </c>
    </row>
    <row r="463" spans="1:14" ht="81">
      <c r="A463" s="13">
        <v>29</v>
      </c>
      <c r="B463" s="14" t="s">
        <v>2755</v>
      </c>
      <c r="C463" s="14" t="s">
        <v>2756</v>
      </c>
      <c r="D463" s="34" t="s">
        <v>261</v>
      </c>
      <c r="E463" s="25" t="s">
        <v>2757</v>
      </c>
      <c r="F463" s="14" t="s">
        <v>2147</v>
      </c>
      <c r="G463" s="14" t="s">
        <v>2731</v>
      </c>
      <c r="H463" s="26">
        <v>130800</v>
      </c>
      <c r="I463" s="31">
        <v>90120</v>
      </c>
      <c r="J463" s="25" t="s">
        <v>2758</v>
      </c>
      <c r="K463" s="26">
        <v>10000</v>
      </c>
      <c r="L463" s="25" t="s">
        <v>2759</v>
      </c>
      <c r="M463" s="14" t="s">
        <v>2760</v>
      </c>
      <c r="N463" s="14" t="s">
        <v>2584</v>
      </c>
    </row>
    <row r="464" spans="1:14" ht="94.5">
      <c r="A464" s="13">
        <v>30</v>
      </c>
      <c r="B464" s="14" t="s">
        <v>2761</v>
      </c>
      <c r="C464" s="14" t="s">
        <v>2762</v>
      </c>
      <c r="D464" s="34" t="s">
        <v>261</v>
      </c>
      <c r="E464" s="25" t="s">
        <v>2763</v>
      </c>
      <c r="F464" s="14" t="s">
        <v>56</v>
      </c>
      <c r="G464" s="14" t="s">
        <v>57</v>
      </c>
      <c r="H464" s="26">
        <v>50000</v>
      </c>
      <c r="I464" s="31">
        <v>18000</v>
      </c>
      <c r="J464" s="25" t="s">
        <v>2764</v>
      </c>
      <c r="K464" s="26">
        <v>8000</v>
      </c>
      <c r="L464" s="25" t="s">
        <v>2765</v>
      </c>
      <c r="M464" s="14" t="s">
        <v>2766</v>
      </c>
      <c r="N464" s="14" t="s">
        <v>2584</v>
      </c>
    </row>
    <row r="465" spans="1:14" ht="67.5">
      <c r="A465" s="13">
        <v>31</v>
      </c>
      <c r="B465" s="14" t="s">
        <v>2767</v>
      </c>
      <c r="C465" s="14" t="s">
        <v>2768</v>
      </c>
      <c r="D465" s="15" t="s">
        <v>261</v>
      </c>
      <c r="E465" s="25" t="s">
        <v>2769</v>
      </c>
      <c r="F465" s="14" t="s">
        <v>56</v>
      </c>
      <c r="G465" s="14" t="s">
        <v>57</v>
      </c>
      <c r="H465" s="26">
        <v>21866</v>
      </c>
      <c r="I465" s="31">
        <v>18000</v>
      </c>
      <c r="J465" s="25" t="s">
        <v>2770</v>
      </c>
      <c r="K465" s="26">
        <v>3000</v>
      </c>
      <c r="L465" s="25" t="s">
        <v>2771</v>
      </c>
      <c r="M465" s="14" t="s">
        <v>2772</v>
      </c>
      <c r="N465" s="14" t="s">
        <v>2584</v>
      </c>
    </row>
    <row r="466" spans="1:14" ht="148.5">
      <c r="A466" s="13">
        <v>32</v>
      </c>
      <c r="B466" s="14" t="s">
        <v>2773</v>
      </c>
      <c r="C466" s="14" t="s">
        <v>2774</v>
      </c>
      <c r="D466" s="15" t="s">
        <v>248</v>
      </c>
      <c r="E466" s="25" t="s">
        <v>2775</v>
      </c>
      <c r="F466" s="14" t="s">
        <v>409</v>
      </c>
      <c r="G466" s="14" t="s">
        <v>2776</v>
      </c>
      <c r="H466" s="26">
        <v>52804</v>
      </c>
      <c r="I466" s="31">
        <v>45000</v>
      </c>
      <c r="J466" s="25" t="s">
        <v>2777</v>
      </c>
      <c r="K466" s="26">
        <v>2000</v>
      </c>
      <c r="L466" s="25" t="s">
        <v>2778</v>
      </c>
      <c r="M466" s="14" t="s">
        <v>2779</v>
      </c>
      <c r="N466" s="14" t="s">
        <v>2584</v>
      </c>
    </row>
    <row r="467" spans="1:14" ht="265.5" customHeight="1">
      <c r="A467" s="13">
        <v>33</v>
      </c>
      <c r="B467" s="14" t="s">
        <v>2780</v>
      </c>
      <c r="C467" s="14"/>
      <c r="D467" s="15" t="s">
        <v>75</v>
      </c>
      <c r="E467" s="25" t="s">
        <v>2781</v>
      </c>
      <c r="F467" s="14" t="s">
        <v>2782</v>
      </c>
      <c r="G467" s="14" t="s">
        <v>164</v>
      </c>
      <c r="H467" s="26">
        <v>53000</v>
      </c>
      <c r="I467" s="31">
        <v>42000</v>
      </c>
      <c r="J467" s="25" t="s">
        <v>2783</v>
      </c>
      <c r="K467" s="26">
        <v>6000</v>
      </c>
      <c r="L467" s="25" t="s">
        <v>2784</v>
      </c>
      <c r="M467" s="14" t="s">
        <v>2785</v>
      </c>
      <c r="N467" s="14" t="s">
        <v>2584</v>
      </c>
    </row>
    <row r="468" spans="1:14" ht="81">
      <c r="A468" s="13">
        <v>34</v>
      </c>
      <c r="B468" s="14" t="s">
        <v>2786</v>
      </c>
      <c r="C468" s="14" t="s">
        <v>2787</v>
      </c>
      <c r="D468" s="15" t="s">
        <v>2788</v>
      </c>
      <c r="E468" s="25" t="s">
        <v>2789</v>
      </c>
      <c r="F468" s="14" t="s">
        <v>2782</v>
      </c>
      <c r="G468" s="14" t="s">
        <v>2790</v>
      </c>
      <c r="H468" s="26">
        <v>39867</v>
      </c>
      <c r="I468" s="31">
        <v>27000</v>
      </c>
      <c r="J468" s="25" t="s">
        <v>2791</v>
      </c>
      <c r="K468" s="26">
        <v>2000</v>
      </c>
      <c r="L468" s="25" t="s">
        <v>2792</v>
      </c>
      <c r="M468" s="14" t="s">
        <v>2793</v>
      </c>
      <c r="N468" s="14" t="s">
        <v>2584</v>
      </c>
    </row>
    <row r="469" spans="1:14" ht="255" customHeight="1">
      <c r="A469" s="13">
        <v>35</v>
      </c>
      <c r="B469" s="14" t="s">
        <v>2794</v>
      </c>
      <c r="C469" s="14" t="s">
        <v>2795</v>
      </c>
      <c r="D469" s="15" t="s">
        <v>148</v>
      </c>
      <c r="E469" s="25" t="s">
        <v>2796</v>
      </c>
      <c r="F469" s="14" t="s">
        <v>84</v>
      </c>
      <c r="G469" s="14" t="s">
        <v>41</v>
      </c>
      <c r="H469" s="26">
        <v>210499</v>
      </c>
      <c r="I469" s="31">
        <v>51800</v>
      </c>
      <c r="J469" s="25" t="s">
        <v>2797</v>
      </c>
      <c r="K469" s="26">
        <v>15000</v>
      </c>
      <c r="L469" s="25" t="s">
        <v>2798</v>
      </c>
      <c r="M469" s="14" t="s">
        <v>2799</v>
      </c>
      <c r="N469" s="14" t="s">
        <v>2584</v>
      </c>
    </row>
    <row r="470" spans="1:14" ht="54">
      <c r="A470" s="13">
        <v>36</v>
      </c>
      <c r="B470" s="14" t="s">
        <v>2800</v>
      </c>
      <c r="C470" s="14" t="s">
        <v>2801</v>
      </c>
      <c r="D470" s="15" t="s">
        <v>407</v>
      </c>
      <c r="E470" s="25" t="s">
        <v>2802</v>
      </c>
      <c r="F470" s="14" t="s">
        <v>56</v>
      </c>
      <c r="G470" s="14" t="s">
        <v>459</v>
      </c>
      <c r="H470" s="26">
        <v>24374</v>
      </c>
      <c r="I470" s="31">
        <v>7232</v>
      </c>
      <c r="J470" s="25" t="s">
        <v>2803</v>
      </c>
      <c r="K470" s="26">
        <v>8000</v>
      </c>
      <c r="L470" s="25" t="s">
        <v>2804</v>
      </c>
      <c r="M470" s="14" t="s">
        <v>2805</v>
      </c>
      <c r="N470" s="14" t="s">
        <v>2584</v>
      </c>
    </row>
    <row r="471" spans="1:14" ht="144" customHeight="1">
      <c r="A471" s="13">
        <v>37</v>
      </c>
      <c r="B471" s="14" t="s">
        <v>2806</v>
      </c>
      <c r="C471" s="14" t="s">
        <v>2807</v>
      </c>
      <c r="D471" s="15" t="s">
        <v>407</v>
      </c>
      <c r="E471" s="25" t="s">
        <v>2808</v>
      </c>
      <c r="F471" s="14" t="s">
        <v>429</v>
      </c>
      <c r="G471" s="14" t="s">
        <v>2809</v>
      </c>
      <c r="H471" s="26">
        <v>291413</v>
      </c>
      <c r="I471" s="31">
        <v>6000</v>
      </c>
      <c r="J471" s="25" t="s">
        <v>2810</v>
      </c>
      <c r="K471" s="26">
        <v>7000</v>
      </c>
      <c r="L471" s="25" t="s">
        <v>2811</v>
      </c>
      <c r="M471" s="14" t="s">
        <v>2812</v>
      </c>
      <c r="N471" s="14" t="s">
        <v>2584</v>
      </c>
    </row>
    <row r="472" spans="1:14" ht="168" customHeight="1">
      <c r="A472" s="13">
        <v>38</v>
      </c>
      <c r="B472" s="14" t="s">
        <v>2813</v>
      </c>
      <c r="C472" s="14" t="s">
        <v>2814</v>
      </c>
      <c r="D472" s="15" t="s">
        <v>217</v>
      </c>
      <c r="E472" s="25" t="s">
        <v>2815</v>
      </c>
      <c r="F472" s="14" t="s">
        <v>919</v>
      </c>
      <c r="G472" s="14" t="s">
        <v>57</v>
      </c>
      <c r="H472" s="26">
        <v>119103</v>
      </c>
      <c r="I472" s="31">
        <v>45000</v>
      </c>
      <c r="J472" s="25" t="s">
        <v>2816</v>
      </c>
      <c r="K472" s="26">
        <v>3500</v>
      </c>
      <c r="L472" s="25" t="s">
        <v>2817</v>
      </c>
      <c r="M472" s="14" t="s">
        <v>2818</v>
      </c>
      <c r="N472" s="14" t="s">
        <v>2584</v>
      </c>
    </row>
    <row r="473" spans="1:14" ht="258.75" customHeight="1">
      <c r="A473" s="13">
        <v>39</v>
      </c>
      <c r="B473" s="14" t="s">
        <v>2819</v>
      </c>
      <c r="C473" s="14" t="s">
        <v>2820</v>
      </c>
      <c r="D473" s="15" t="s">
        <v>217</v>
      </c>
      <c r="E473" s="25" t="s">
        <v>2821</v>
      </c>
      <c r="F473" s="14" t="s">
        <v>919</v>
      </c>
      <c r="G473" s="14" t="s">
        <v>57</v>
      </c>
      <c r="H473" s="26">
        <v>130000</v>
      </c>
      <c r="I473" s="31">
        <v>38800</v>
      </c>
      <c r="J473" s="25" t="s">
        <v>2822</v>
      </c>
      <c r="K473" s="26">
        <v>10000</v>
      </c>
      <c r="L473" s="25" t="s">
        <v>2823</v>
      </c>
      <c r="M473" s="14" t="s">
        <v>2824</v>
      </c>
      <c r="N473" s="14" t="s">
        <v>2584</v>
      </c>
    </row>
    <row r="474" spans="1:14" ht="108">
      <c r="A474" s="13">
        <v>40</v>
      </c>
      <c r="B474" s="14" t="s">
        <v>2825</v>
      </c>
      <c r="C474" s="14" t="s">
        <v>2826</v>
      </c>
      <c r="D474" s="15" t="s">
        <v>380</v>
      </c>
      <c r="E474" s="25" t="s">
        <v>2827</v>
      </c>
      <c r="F474" s="14" t="s">
        <v>33</v>
      </c>
      <c r="G474" s="14" t="s">
        <v>1214</v>
      </c>
      <c r="H474" s="26">
        <v>100000</v>
      </c>
      <c r="I474" s="31">
        <v>37000</v>
      </c>
      <c r="J474" s="25" t="s">
        <v>2828</v>
      </c>
      <c r="K474" s="26">
        <v>10000</v>
      </c>
      <c r="L474" s="25" t="s">
        <v>2829</v>
      </c>
      <c r="M474" s="14" t="s">
        <v>2830</v>
      </c>
      <c r="N474" s="14" t="s">
        <v>2584</v>
      </c>
    </row>
    <row r="475" spans="1:14" ht="67.5">
      <c r="A475" s="13">
        <v>41</v>
      </c>
      <c r="B475" s="14" t="s">
        <v>2831</v>
      </c>
      <c r="C475" s="14" t="s">
        <v>2832</v>
      </c>
      <c r="D475" s="15" t="s">
        <v>380</v>
      </c>
      <c r="E475" s="25" t="s">
        <v>2833</v>
      </c>
      <c r="F475" s="14" t="s">
        <v>24</v>
      </c>
      <c r="G475" s="14" t="s">
        <v>1214</v>
      </c>
      <c r="H475" s="26">
        <v>78000</v>
      </c>
      <c r="I475" s="31">
        <v>56553</v>
      </c>
      <c r="J475" s="25" t="s">
        <v>2834</v>
      </c>
      <c r="K475" s="26">
        <v>5000</v>
      </c>
      <c r="L475" s="25" t="s">
        <v>2835</v>
      </c>
      <c r="M475" s="14" t="s">
        <v>2830</v>
      </c>
      <c r="N475" s="14" t="s">
        <v>2584</v>
      </c>
    </row>
    <row r="476" spans="1:14" ht="94.5">
      <c r="A476" s="13">
        <v>42</v>
      </c>
      <c r="B476" s="14" t="s">
        <v>2836</v>
      </c>
      <c r="C476" s="14" t="s">
        <v>2837</v>
      </c>
      <c r="D476" s="15" t="s">
        <v>380</v>
      </c>
      <c r="E476" s="25" t="s">
        <v>2838</v>
      </c>
      <c r="F476" s="14" t="s">
        <v>919</v>
      </c>
      <c r="G476" s="14" t="s">
        <v>1214</v>
      </c>
      <c r="H476" s="26">
        <v>66800</v>
      </c>
      <c r="I476" s="31">
        <v>52926</v>
      </c>
      <c r="J476" s="25" t="s">
        <v>2839</v>
      </c>
      <c r="K476" s="26">
        <v>5000</v>
      </c>
      <c r="L476" s="25" t="s">
        <v>2840</v>
      </c>
      <c r="M476" s="14" t="s">
        <v>2841</v>
      </c>
      <c r="N476" s="14" t="s">
        <v>2584</v>
      </c>
    </row>
    <row r="477" spans="1:14" ht="67.5">
      <c r="A477" s="13">
        <v>43</v>
      </c>
      <c r="B477" s="14" t="s">
        <v>2842</v>
      </c>
      <c r="C477" s="14" t="s">
        <v>2843</v>
      </c>
      <c r="D477" s="15" t="s">
        <v>380</v>
      </c>
      <c r="E477" s="25" t="s">
        <v>2844</v>
      </c>
      <c r="F477" s="14" t="s">
        <v>24</v>
      </c>
      <c r="G477" s="14" t="s">
        <v>1214</v>
      </c>
      <c r="H477" s="26">
        <v>57690</v>
      </c>
      <c r="I477" s="31">
        <v>50000</v>
      </c>
      <c r="J477" s="25" t="s">
        <v>2845</v>
      </c>
      <c r="K477" s="26">
        <v>1000</v>
      </c>
      <c r="L477" s="25" t="s">
        <v>2846</v>
      </c>
      <c r="M477" s="14" t="s">
        <v>2847</v>
      </c>
      <c r="N477" s="14" t="s">
        <v>2584</v>
      </c>
    </row>
    <row r="478" spans="1:14" ht="316.5" customHeight="1">
      <c r="A478" s="13">
        <v>44</v>
      </c>
      <c r="B478" s="14" t="s">
        <v>2848</v>
      </c>
      <c r="C478" s="14" t="s">
        <v>2849</v>
      </c>
      <c r="D478" s="15" t="s">
        <v>331</v>
      </c>
      <c r="E478" s="25" t="s">
        <v>2850</v>
      </c>
      <c r="F478" s="14" t="s">
        <v>1694</v>
      </c>
      <c r="G478" s="14" t="s">
        <v>41</v>
      </c>
      <c r="H478" s="26">
        <v>1500000</v>
      </c>
      <c r="I478" s="31">
        <v>100514</v>
      </c>
      <c r="J478" s="25" t="s">
        <v>2851</v>
      </c>
      <c r="K478" s="26">
        <v>100000</v>
      </c>
      <c r="L478" s="25" t="s">
        <v>2852</v>
      </c>
      <c r="M478" s="14" t="s">
        <v>2853</v>
      </c>
      <c r="N478" s="14" t="s">
        <v>2584</v>
      </c>
    </row>
    <row r="479" spans="1:14" ht="81" customHeight="1">
      <c r="A479" s="13">
        <v>45</v>
      </c>
      <c r="B479" s="14" t="s">
        <v>2854</v>
      </c>
      <c r="C479" s="14" t="s">
        <v>2855</v>
      </c>
      <c r="D479" s="15" t="s">
        <v>162</v>
      </c>
      <c r="E479" s="25" t="s">
        <v>2856</v>
      </c>
      <c r="F479" s="14" t="s">
        <v>49</v>
      </c>
      <c r="G479" s="14" t="s">
        <v>2857</v>
      </c>
      <c r="H479" s="26">
        <v>160000</v>
      </c>
      <c r="I479" s="31">
        <v>32000</v>
      </c>
      <c r="J479" s="25" t="s">
        <v>2858</v>
      </c>
      <c r="K479" s="26">
        <v>20000</v>
      </c>
      <c r="L479" s="25" t="s">
        <v>2859</v>
      </c>
      <c r="M479" s="14" t="s">
        <v>2860</v>
      </c>
      <c r="N479" s="14" t="s">
        <v>2584</v>
      </c>
    </row>
    <row r="480" spans="1:14" ht="73.5" customHeight="1">
      <c r="A480" s="13">
        <v>46</v>
      </c>
      <c r="B480" s="14" t="s">
        <v>2861</v>
      </c>
      <c r="C480" s="14" t="s">
        <v>2862</v>
      </c>
      <c r="D480" s="15" t="s">
        <v>162</v>
      </c>
      <c r="E480" s="25" t="s">
        <v>2863</v>
      </c>
      <c r="F480" s="14" t="s">
        <v>56</v>
      </c>
      <c r="G480" s="14" t="s">
        <v>2857</v>
      </c>
      <c r="H480" s="26">
        <v>158000</v>
      </c>
      <c r="I480" s="31">
        <v>33200</v>
      </c>
      <c r="J480" s="25" t="s">
        <v>2864</v>
      </c>
      <c r="K480" s="26">
        <v>20000</v>
      </c>
      <c r="L480" s="25" t="s">
        <v>2865</v>
      </c>
      <c r="M480" s="14" t="s">
        <v>2866</v>
      </c>
      <c r="N480" s="14" t="s">
        <v>2584</v>
      </c>
    </row>
    <row r="481" spans="1:14" ht="72.75" customHeight="1">
      <c r="A481" s="13">
        <v>47</v>
      </c>
      <c r="B481" s="14" t="s">
        <v>2867</v>
      </c>
      <c r="C481" s="14" t="s">
        <v>2868</v>
      </c>
      <c r="D481" s="15" t="s">
        <v>162</v>
      </c>
      <c r="E481" s="25" t="s">
        <v>2869</v>
      </c>
      <c r="F481" s="14" t="s">
        <v>486</v>
      </c>
      <c r="G481" s="14" t="s">
        <v>57</v>
      </c>
      <c r="H481" s="26">
        <v>55000</v>
      </c>
      <c r="I481" s="31">
        <v>5000</v>
      </c>
      <c r="J481" s="25" t="s">
        <v>2870</v>
      </c>
      <c r="K481" s="26">
        <v>10000</v>
      </c>
      <c r="L481" s="25" t="s">
        <v>2871</v>
      </c>
      <c r="M481" s="14" t="s">
        <v>2872</v>
      </c>
      <c r="N481" s="14" t="s">
        <v>2584</v>
      </c>
    </row>
    <row r="482" spans="1:14" ht="72.75" customHeight="1">
      <c r="A482" s="13">
        <v>48</v>
      </c>
      <c r="B482" s="14" t="s">
        <v>2873</v>
      </c>
      <c r="C482" s="14" t="s">
        <v>2874</v>
      </c>
      <c r="D482" s="15" t="s">
        <v>625</v>
      </c>
      <c r="E482" s="25" t="s">
        <v>2875</v>
      </c>
      <c r="F482" s="14" t="s">
        <v>486</v>
      </c>
      <c r="G482" s="14" t="s">
        <v>57</v>
      </c>
      <c r="H482" s="26">
        <v>50490</v>
      </c>
      <c r="I482" s="31">
        <v>6500</v>
      </c>
      <c r="J482" s="25" t="s">
        <v>2876</v>
      </c>
      <c r="K482" s="26">
        <v>10000</v>
      </c>
      <c r="L482" s="25" t="s">
        <v>2871</v>
      </c>
      <c r="M482" s="14" t="s">
        <v>2877</v>
      </c>
      <c r="N482" s="14" t="s">
        <v>2584</v>
      </c>
    </row>
    <row r="483" spans="1:14" ht="105.75" customHeight="1">
      <c r="A483" s="13">
        <v>49</v>
      </c>
      <c r="B483" s="14" t="s">
        <v>2878</v>
      </c>
      <c r="C483" s="14" t="s">
        <v>2879</v>
      </c>
      <c r="D483" s="15" t="s">
        <v>191</v>
      </c>
      <c r="E483" s="25" t="s">
        <v>2880</v>
      </c>
      <c r="F483" s="14" t="s">
        <v>2599</v>
      </c>
      <c r="G483" s="14" t="s">
        <v>848</v>
      </c>
      <c r="H483" s="26">
        <v>100000</v>
      </c>
      <c r="I483" s="31">
        <v>10000</v>
      </c>
      <c r="J483" s="25" t="s">
        <v>2881</v>
      </c>
      <c r="K483" s="26">
        <v>10000</v>
      </c>
      <c r="L483" s="25" t="s">
        <v>2882</v>
      </c>
      <c r="M483" s="14" t="s">
        <v>2883</v>
      </c>
      <c r="N483" s="14" t="s">
        <v>2584</v>
      </c>
    </row>
    <row r="484" spans="1:14" ht="408" customHeight="1">
      <c r="A484" s="13">
        <v>50</v>
      </c>
      <c r="B484" s="14" t="s">
        <v>2884</v>
      </c>
      <c r="C484" s="14" t="s">
        <v>2885</v>
      </c>
      <c r="D484" s="15" t="s">
        <v>261</v>
      </c>
      <c r="E484" s="25" t="s">
        <v>2886</v>
      </c>
      <c r="F484" s="14" t="s">
        <v>33</v>
      </c>
      <c r="G484" s="14" t="s">
        <v>2887</v>
      </c>
      <c r="H484" s="26">
        <v>390000</v>
      </c>
      <c r="I484" s="31">
        <v>102027</v>
      </c>
      <c r="J484" s="25" t="s">
        <v>2888</v>
      </c>
      <c r="K484" s="26">
        <v>30000</v>
      </c>
      <c r="L484" s="25" t="s">
        <v>2889</v>
      </c>
      <c r="M484" s="14" t="s">
        <v>2883</v>
      </c>
      <c r="N484" s="14" t="s">
        <v>2584</v>
      </c>
    </row>
    <row r="485" spans="1:14" ht="117.75" customHeight="1">
      <c r="A485" s="13">
        <v>51</v>
      </c>
      <c r="B485" s="14" t="s">
        <v>2890</v>
      </c>
      <c r="C485" s="14" t="s">
        <v>2891</v>
      </c>
      <c r="D485" s="15" t="s">
        <v>162</v>
      </c>
      <c r="E485" s="25" t="s">
        <v>2892</v>
      </c>
      <c r="F485" s="14" t="s">
        <v>40</v>
      </c>
      <c r="G485" s="14" t="s">
        <v>2857</v>
      </c>
      <c r="H485" s="26">
        <v>166000</v>
      </c>
      <c r="I485" s="31">
        <v>55900</v>
      </c>
      <c r="J485" s="25" t="s">
        <v>2893</v>
      </c>
      <c r="K485" s="26">
        <v>20000</v>
      </c>
      <c r="L485" s="25" t="s">
        <v>2894</v>
      </c>
      <c r="M485" s="14" t="s">
        <v>2860</v>
      </c>
      <c r="N485" s="14" t="s">
        <v>2584</v>
      </c>
    </row>
    <row r="486" spans="1:14" ht="117.75" customHeight="1">
      <c r="A486" s="13">
        <v>52</v>
      </c>
      <c r="B486" s="14" t="s">
        <v>2895</v>
      </c>
      <c r="C486" s="14" t="s">
        <v>2896</v>
      </c>
      <c r="D486" s="15" t="s">
        <v>148</v>
      </c>
      <c r="E486" s="25" t="s">
        <v>2897</v>
      </c>
      <c r="F486" s="14" t="s">
        <v>675</v>
      </c>
      <c r="G486" s="14" t="s">
        <v>2857</v>
      </c>
      <c r="H486" s="26">
        <v>600000</v>
      </c>
      <c r="I486" s="31">
        <v>338675</v>
      </c>
      <c r="J486" s="25" t="s">
        <v>2898</v>
      </c>
      <c r="K486" s="26">
        <v>40000</v>
      </c>
      <c r="L486" s="25" t="s">
        <v>2899</v>
      </c>
      <c r="M486" s="14" t="s">
        <v>2900</v>
      </c>
      <c r="N486" s="14" t="s">
        <v>2584</v>
      </c>
    </row>
    <row r="487" spans="1:14" ht="117.75" customHeight="1">
      <c r="A487" s="13">
        <v>53</v>
      </c>
      <c r="B487" s="14" t="s">
        <v>2901</v>
      </c>
      <c r="C487" s="14" t="s">
        <v>2902</v>
      </c>
      <c r="D487" s="15" t="s">
        <v>148</v>
      </c>
      <c r="E487" s="25" t="s">
        <v>2903</v>
      </c>
      <c r="F487" s="14" t="s">
        <v>56</v>
      </c>
      <c r="G487" s="14" t="s">
        <v>57</v>
      </c>
      <c r="H487" s="26">
        <v>146000</v>
      </c>
      <c r="I487" s="31">
        <v>900</v>
      </c>
      <c r="J487" s="25" t="s">
        <v>2904</v>
      </c>
      <c r="K487" s="26">
        <v>1000</v>
      </c>
      <c r="L487" s="25" t="s">
        <v>2905</v>
      </c>
      <c r="M487" s="14" t="s">
        <v>2906</v>
      </c>
      <c r="N487" s="14" t="s">
        <v>2584</v>
      </c>
    </row>
    <row r="488" spans="1:14" ht="87.75" customHeight="1">
      <c r="A488" s="13">
        <v>54</v>
      </c>
      <c r="B488" s="14" t="s">
        <v>2907</v>
      </c>
      <c r="C488" s="14" t="s">
        <v>2908</v>
      </c>
      <c r="D488" s="15" t="s">
        <v>217</v>
      </c>
      <c r="E488" s="25" t="s">
        <v>2909</v>
      </c>
      <c r="F488" s="14">
        <v>120196</v>
      </c>
      <c r="G488" s="14" t="s">
        <v>848</v>
      </c>
      <c r="H488" s="26">
        <v>120196</v>
      </c>
      <c r="I488" s="31">
        <v>12000</v>
      </c>
      <c r="J488" s="25" t="s">
        <v>2910</v>
      </c>
      <c r="K488" s="26">
        <v>1000</v>
      </c>
      <c r="L488" s="25" t="s">
        <v>2911</v>
      </c>
      <c r="M488" s="14" t="s">
        <v>2912</v>
      </c>
      <c r="N488" s="14" t="s">
        <v>2584</v>
      </c>
    </row>
    <row r="489" spans="1:14" ht="141" customHeight="1">
      <c r="A489" s="13">
        <v>55</v>
      </c>
      <c r="B489" s="14" t="s">
        <v>2913</v>
      </c>
      <c r="C489" s="14" t="s">
        <v>2914</v>
      </c>
      <c r="D489" s="15" t="s">
        <v>625</v>
      </c>
      <c r="E489" s="25" t="s">
        <v>2915</v>
      </c>
      <c r="F489" s="14" t="s">
        <v>33</v>
      </c>
      <c r="G489" s="14" t="s">
        <v>1375</v>
      </c>
      <c r="H489" s="26">
        <v>180000</v>
      </c>
      <c r="I489" s="31">
        <v>21000</v>
      </c>
      <c r="J489" s="25" t="s">
        <v>2916</v>
      </c>
      <c r="K489" s="26">
        <v>3000</v>
      </c>
      <c r="L489" s="25" t="s">
        <v>2917</v>
      </c>
      <c r="M489" s="14" t="s">
        <v>2918</v>
      </c>
      <c r="N489" s="14" t="s">
        <v>2584</v>
      </c>
    </row>
    <row r="490" spans="1:14" ht="141" customHeight="1">
      <c r="A490" s="13">
        <v>56</v>
      </c>
      <c r="B490" s="14" t="s">
        <v>2919</v>
      </c>
      <c r="C490" s="14" t="s">
        <v>2920</v>
      </c>
      <c r="D490" s="15" t="s">
        <v>104</v>
      </c>
      <c r="E490" s="25" t="s">
        <v>2921</v>
      </c>
      <c r="F490" s="14" t="s">
        <v>894</v>
      </c>
      <c r="G490" s="14" t="s">
        <v>57</v>
      </c>
      <c r="H490" s="26">
        <v>139333</v>
      </c>
      <c r="I490" s="31">
        <v>6500</v>
      </c>
      <c r="J490" s="25" t="s">
        <v>2922</v>
      </c>
      <c r="K490" s="26">
        <v>2000</v>
      </c>
      <c r="L490" s="25" t="s">
        <v>2923</v>
      </c>
      <c r="M490" s="14" t="s">
        <v>2924</v>
      </c>
      <c r="N490" s="14" t="s">
        <v>2584</v>
      </c>
    </row>
    <row r="491" spans="1:14" ht="141" customHeight="1">
      <c r="A491" s="13">
        <v>57</v>
      </c>
      <c r="B491" s="14" t="s">
        <v>2925</v>
      </c>
      <c r="C491" s="14" t="s">
        <v>2926</v>
      </c>
      <c r="D491" s="15" t="s">
        <v>148</v>
      </c>
      <c r="E491" s="25" t="s">
        <v>2927</v>
      </c>
      <c r="F491" s="14" t="s">
        <v>409</v>
      </c>
      <c r="G491" s="14" t="s">
        <v>1375</v>
      </c>
      <c r="H491" s="26">
        <v>105520</v>
      </c>
      <c r="I491" s="31">
        <v>30000</v>
      </c>
      <c r="J491" s="25" t="s">
        <v>2928</v>
      </c>
      <c r="K491" s="26">
        <v>2000</v>
      </c>
      <c r="L491" s="25" t="s">
        <v>2917</v>
      </c>
      <c r="M491" s="14" t="s">
        <v>2799</v>
      </c>
      <c r="N491" s="14" t="s">
        <v>2584</v>
      </c>
    </row>
    <row r="492" spans="1:14" ht="174.75" customHeight="1">
      <c r="A492" s="13">
        <v>58</v>
      </c>
      <c r="B492" s="14" t="s">
        <v>2929</v>
      </c>
      <c r="C492" s="14" t="s">
        <v>2930</v>
      </c>
      <c r="D492" s="15" t="s">
        <v>779</v>
      </c>
      <c r="E492" s="25" t="s">
        <v>2931</v>
      </c>
      <c r="F492" s="14" t="s">
        <v>33</v>
      </c>
      <c r="G492" s="14" t="s">
        <v>781</v>
      </c>
      <c r="H492" s="26">
        <v>103000</v>
      </c>
      <c r="I492" s="31">
        <v>25000</v>
      </c>
      <c r="J492" s="25" t="s">
        <v>2916</v>
      </c>
      <c r="K492" s="26">
        <v>1000</v>
      </c>
      <c r="L492" s="25" t="s">
        <v>2917</v>
      </c>
      <c r="M492" s="14" t="s">
        <v>2932</v>
      </c>
      <c r="N492" s="14" t="s">
        <v>2584</v>
      </c>
    </row>
    <row r="493" spans="1:14" ht="174.75" customHeight="1">
      <c r="A493" s="13">
        <v>59</v>
      </c>
      <c r="B493" s="14" t="s">
        <v>2933</v>
      </c>
      <c r="C493" s="14" t="s">
        <v>2934</v>
      </c>
      <c r="D493" s="15" t="s">
        <v>162</v>
      </c>
      <c r="E493" s="25" t="s">
        <v>2935</v>
      </c>
      <c r="F493" s="14" t="s">
        <v>49</v>
      </c>
      <c r="G493" s="14" t="s">
        <v>1375</v>
      </c>
      <c r="H493" s="26">
        <v>88300</v>
      </c>
      <c r="I493" s="31">
        <v>9500</v>
      </c>
      <c r="J493" s="25" t="s">
        <v>2936</v>
      </c>
      <c r="K493" s="26">
        <v>8000</v>
      </c>
      <c r="L493" s="25" t="s">
        <v>2937</v>
      </c>
      <c r="M493" s="14" t="s">
        <v>2938</v>
      </c>
      <c r="N493" s="14" t="s">
        <v>2584</v>
      </c>
    </row>
    <row r="494" spans="1:14" ht="14.25">
      <c r="A494" s="13"/>
      <c r="B494" s="32" t="s">
        <v>2939</v>
      </c>
      <c r="C494" s="14"/>
      <c r="D494" s="15"/>
      <c r="E494" s="25"/>
      <c r="F494" s="14"/>
      <c r="G494" s="14"/>
      <c r="H494" s="26"/>
      <c r="I494" s="31"/>
      <c r="J494" s="25"/>
      <c r="K494" s="26"/>
      <c r="L494" s="25"/>
      <c r="M494" s="14"/>
      <c r="N494" s="14"/>
    </row>
    <row r="495" spans="1:14" ht="14.25">
      <c r="A495" s="10" t="s">
        <v>19</v>
      </c>
      <c r="B495" s="12">
        <f>COUNTIF(N496:N1503,"=河池市人民政府")</f>
        <v>39</v>
      </c>
      <c r="C495" s="10"/>
      <c r="D495" s="11"/>
      <c r="E495" s="23"/>
      <c r="F495" s="21"/>
      <c r="G495" s="10"/>
      <c r="H495" s="24">
        <f>SUMIF(N496:N1503,"=河池市人民政府",H496:H1503)</f>
        <v>5046540</v>
      </c>
      <c r="I495" s="22">
        <f>SUMIF(N496:N1503,"=河池市人民政府",I496:I1503)</f>
        <v>1139338</v>
      </c>
      <c r="J495" s="29"/>
      <c r="K495" s="24">
        <f>SUMIF(N496:N1503,"=河池市人民政府",K496:K1503)</f>
        <v>684700</v>
      </c>
      <c r="L495" s="30"/>
      <c r="M495" s="10"/>
      <c r="N495" s="10"/>
    </row>
    <row r="496" spans="1:14" ht="90.75" customHeight="1">
      <c r="A496" s="13">
        <v>1</v>
      </c>
      <c r="B496" s="14" t="s">
        <v>2940</v>
      </c>
      <c r="C496" s="14" t="s">
        <v>2941</v>
      </c>
      <c r="D496" s="15" t="s">
        <v>148</v>
      </c>
      <c r="E496" s="25" t="s">
        <v>2942</v>
      </c>
      <c r="F496" s="14" t="s">
        <v>795</v>
      </c>
      <c r="G496" s="14" t="s">
        <v>57</v>
      </c>
      <c r="H496" s="26">
        <v>200000</v>
      </c>
      <c r="I496" s="31">
        <v>80000</v>
      </c>
      <c r="J496" s="25" t="s">
        <v>2943</v>
      </c>
      <c r="K496" s="26">
        <v>20000</v>
      </c>
      <c r="L496" s="25" t="s">
        <v>2944</v>
      </c>
      <c r="M496" s="14" t="s">
        <v>2945</v>
      </c>
      <c r="N496" s="14" t="s">
        <v>2946</v>
      </c>
    </row>
    <row r="497" spans="1:14" ht="205.5" customHeight="1">
      <c r="A497" s="13">
        <v>2</v>
      </c>
      <c r="B497" s="14" t="s">
        <v>2947</v>
      </c>
      <c r="C497" s="14" t="s">
        <v>2948</v>
      </c>
      <c r="D497" s="15" t="s">
        <v>2949</v>
      </c>
      <c r="E497" s="35" t="s">
        <v>2950</v>
      </c>
      <c r="F497" s="14" t="s">
        <v>1694</v>
      </c>
      <c r="G497" s="14" t="s">
        <v>2951</v>
      </c>
      <c r="H497" s="26">
        <v>104577</v>
      </c>
      <c r="I497" s="14">
        <v>17000</v>
      </c>
      <c r="J497" s="25" t="s">
        <v>2952</v>
      </c>
      <c r="K497" s="26">
        <v>40000</v>
      </c>
      <c r="L497" s="25" t="s">
        <v>2953</v>
      </c>
      <c r="M497" s="14" t="s">
        <v>2954</v>
      </c>
      <c r="N497" s="14" t="s">
        <v>2946</v>
      </c>
    </row>
    <row r="498" spans="1:14" ht="67.5">
      <c r="A498" s="13">
        <v>3</v>
      </c>
      <c r="B498" s="14" t="s">
        <v>2955</v>
      </c>
      <c r="C498" s="14" t="s">
        <v>2956</v>
      </c>
      <c r="D498" s="15" t="s">
        <v>1496</v>
      </c>
      <c r="E498" s="25" t="s">
        <v>2957</v>
      </c>
      <c r="F498" s="14" t="s">
        <v>2958</v>
      </c>
      <c r="G498" s="14" t="s">
        <v>57</v>
      </c>
      <c r="H498" s="26">
        <v>156429</v>
      </c>
      <c r="I498" s="36">
        <v>120400</v>
      </c>
      <c r="J498" s="37" t="s">
        <v>2959</v>
      </c>
      <c r="K498" s="38">
        <v>15000</v>
      </c>
      <c r="L498" s="37" t="s">
        <v>2960</v>
      </c>
      <c r="M498" s="14" t="s">
        <v>2961</v>
      </c>
      <c r="N498" s="14" t="s">
        <v>2946</v>
      </c>
    </row>
    <row r="499" spans="1:14" ht="67.5">
      <c r="A499" s="13">
        <v>4</v>
      </c>
      <c r="B499" s="14" t="s">
        <v>2962</v>
      </c>
      <c r="C499" s="14" t="s">
        <v>2963</v>
      </c>
      <c r="D499" s="15" t="s">
        <v>204</v>
      </c>
      <c r="E499" s="25" t="s">
        <v>2964</v>
      </c>
      <c r="F499" s="14" t="s">
        <v>84</v>
      </c>
      <c r="G499" s="14" t="s">
        <v>41</v>
      </c>
      <c r="H499" s="26">
        <v>97723</v>
      </c>
      <c r="I499" s="36">
        <v>51600</v>
      </c>
      <c r="J499" s="37" t="s">
        <v>2965</v>
      </c>
      <c r="K499" s="38">
        <v>15000</v>
      </c>
      <c r="L499" s="37" t="s">
        <v>2966</v>
      </c>
      <c r="M499" s="14" t="s">
        <v>2967</v>
      </c>
      <c r="N499" s="14" t="s">
        <v>2946</v>
      </c>
    </row>
    <row r="500" spans="1:14" ht="228.75" customHeight="1">
      <c r="A500" s="13">
        <v>5</v>
      </c>
      <c r="B500" s="14" t="s">
        <v>2968</v>
      </c>
      <c r="C500" s="14" t="s">
        <v>2969</v>
      </c>
      <c r="D500" s="15" t="s">
        <v>2949</v>
      </c>
      <c r="E500" s="35" t="s">
        <v>2970</v>
      </c>
      <c r="F500" s="14" t="s">
        <v>56</v>
      </c>
      <c r="G500" s="14" t="s">
        <v>2971</v>
      </c>
      <c r="H500" s="26">
        <v>55099</v>
      </c>
      <c r="I500" s="14">
        <v>6898</v>
      </c>
      <c r="J500" s="25" t="s">
        <v>2972</v>
      </c>
      <c r="K500" s="39">
        <v>5000</v>
      </c>
      <c r="L500" s="25" t="s">
        <v>2973</v>
      </c>
      <c r="M500" s="14" t="s">
        <v>2974</v>
      </c>
      <c r="N500" s="14" t="s">
        <v>2946</v>
      </c>
    </row>
    <row r="501" spans="1:14" ht="67.5">
      <c r="A501" s="13">
        <v>6</v>
      </c>
      <c r="B501" s="14" t="s">
        <v>2975</v>
      </c>
      <c r="C501" s="14" t="s">
        <v>2976</v>
      </c>
      <c r="D501" s="15" t="s">
        <v>162</v>
      </c>
      <c r="E501" s="35" t="s">
        <v>2977</v>
      </c>
      <c r="F501" s="14" t="s">
        <v>2978</v>
      </c>
      <c r="G501" s="14" t="s">
        <v>2979</v>
      </c>
      <c r="H501" s="26">
        <v>51700</v>
      </c>
      <c r="I501" s="14">
        <v>3000</v>
      </c>
      <c r="J501" s="25" t="s">
        <v>2980</v>
      </c>
      <c r="K501" s="26">
        <v>15000</v>
      </c>
      <c r="L501" s="25" t="s">
        <v>2981</v>
      </c>
      <c r="M501" s="14" t="s">
        <v>2974</v>
      </c>
      <c r="N501" s="14" t="s">
        <v>2946</v>
      </c>
    </row>
    <row r="502" spans="1:14" ht="216">
      <c r="A502" s="13">
        <v>7</v>
      </c>
      <c r="B502" s="14" t="s">
        <v>2982</v>
      </c>
      <c r="C502" s="14" t="s">
        <v>2983</v>
      </c>
      <c r="D502" s="15" t="s">
        <v>248</v>
      </c>
      <c r="E502" s="25" t="s">
        <v>2984</v>
      </c>
      <c r="F502" s="14" t="s">
        <v>24</v>
      </c>
      <c r="G502" s="14" t="s">
        <v>2985</v>
      </c>
      <c r="H502" s="26">
        <v>193500</v>
      </c>
      <c r="I502" s="31">
        <v>133050</v>
      </c>
      <c r="J502" s="25" t="s">
        <v>2986</v>
      </c>
      <c r="K502" s="26">
        <v>21000</v>
      </c>
      <c r="L502" s="25" t="s">
        <v>2987</v>
      </c>
      <c r="M502" s="14" t="s">
        <v>2988</v>
      </c>
      <c r="N502" s="14" t="s">
        <v>2946</v>
      </c>
    </row>
    <row r="503" spans="1:14" ht="81">
      <c r="A503" s="13">
        <v>8</v>
      </c>
      <c r="B503" s="14" t="s">
        <v>2989</v>
      </c>
      <c r="C503" s="14" t="s">
        <v>2990</v>
      </c>
      <c r="D503" s="15" t="s">
        <v>2788</v>
      </c>
      <c r="E503" s="25" t="s">
        <v>2991</v>
      </c>
      <c r="F503" s="14" t="s">
        <v>40</v>
      </c>
      <c r="G503" s="14" t="s">
        <v>2992</v>
      </c>
      <c r="H503" s="26">
        <v>35000</v>
      </c>
      <c r="I503" s="31">
        <v>12179</v>
      </c>
      <c r="J503" s="25" t="s">
        <v>2993</v>
      </c>
      <c r="K503" s="26">
        <v>3700</v>
      </c>
      <c r="L503" s="25" t="s">
        <v>2994</v>
      </c>
      <c r="M503" s="14" t="s">
        <v>2995</v>
      </c>
      <c r="N503" s="14" t="s">
        <v>2946</v>
      </c>
    </row>
    <row r="504" spans="1:14" ht="108">
      <c r="A504" s="13">
        <v>9</v>
      </c>
      <c r="B504" s="14" t="s">
        <v>2996</v>
      </c>
      <c r="C504" s="14" t="s">
        <v>2997</v>
      </c>
      <c r="D504" s="15" t="s">
        <v>427</v>
      </c>
      <c r="E504" s="25" t="s">
        <v>2998</v>
      </c>
      <c r="F504" s="14" t="s">
        <v>382</v>
      </c>
      <c r="G504" s="14" t="s">
        <v>1375</v>
      </c>
      <c r="H504" s="26">
        <v>2389200</v>
      </c>
      <c r="I504" s="31">
        <v>121676</v>
      </c>
      <c r="J504" s="25" t="s">
        <v>2999</v>
      </c>
      <c r="K504" s="26">
        <v>220000</v>
      </c>
      <c r="L504" s="25" t="s">
        <v>3000</v>
      </c>
      <c r="M504" s="14" t="s">
        <v>3001</v>
      </c>
      <c r="N504" s="14" t="s">
        <v>2946</v>
      </c>
    </row>
    <row r="505" spans="1:14" ht="148.5">
      <c r="A505" s="13">
        <v>10</v>
      </c>
      <c r="B505" s="14" t="s">
        <v>3002</v>
      </c>
      <c r="C505" s="14" t="s">
        <v>3003</v>
      </c>
      <c r="D505" s="15" t="s">
        <v>170</v>
      </c>
      <c r="E505" s="25" t="s">
        <v>3004</v>
      </c>
      <c r="F505" s="14" t="s">
        <v>40</v>
      </c>
      <c r="G505" s="14" t="s">
        <v>3005</v>
      </c>
      <c r="H505" s="26">
        <v>207000</v>
      </c>
      <c r="I505" s="31">
        <v>88200</v>
      </c>
      <c r="J505" s="25" t="s">
        <v>3006</v>
      </c>
      <c r="K505" s="26">
        <v>40000</v>
      </c>
      <c r="L505" s="25" t="s">
        <v>3007</v>
      </c>
      <c r="M505" s="14" t="s">
        <v>3008</v>
      </c>
      <c r="N505" s="14" t="s">
        <v>2946</v>
      </c>
    </row>
    <row r="506" spans="1:14" ht="66.75" customHeight="1">
      <c r="A506" s="13">
        <v>11</v>
      </c>
      <c r="B506" s="14" t="s">
        <v>3009</v>
      </c>
      <c r="C506" s="14" t="s">
        <v>3010</v>
      </c>
      <c r="D506" s="15" t="s">
        <v>170</v>
      </c>
      <c r="E506" s="25" t="s">
        <v>3011</v>
      </c>
      <c r="F506" s="14" t="s">
        <v>40</v>
      </c>
      <c r="G506" s="14" t="s">
        <v>164</v>
      </c>
      <c r="H506" s="26">
        <v>32283</v>
      </c>
      <c r="I506" s="14">
        <v>5000</v>
      </c>
      <c r="J506" s="25" t="s">
        <v>3012</v>
      </c>
      <c r="K506" s="26">
        <v>6000</v>
      </c>
      <c r="L506" s="25" t="s">
        <v>3013</v>
      </c>
      <c r="M506" s="14" t="s">
        <v>3014</v>
      </c>
      <c r="N506" s="14" t="s">
        <v>2946</v>
      </c>
    </row>
    <row r="507" spans="1:14" ht="81">
      <c r="A507" s="13">
        <v>12</v>
      </c>
      <c r="B507" s="14" t="s">
        <v>3015</v>
      </c>
      <c r="C507" s="14" t="s">
        <v>3016</v>
      </c>
      <c r="D507" s="15" t="s">
        <v>148</v>
      </c>
      <c r="E507" s="25" t="s">
        <v>3017</v>
      </c>
      <c r="F507" s="14" t="s">
        <v>894</v>
      </c>
      <c r="G507" s="14" t="s">
        <v>3018</v>
      </c>
      <c r="H507" s="26">
        <v>158000</v>
      </c>
      <c r="I507" s="14">
        <v>50995</v>
      </c>
      <c r="J507" s="25" t="s">
        <v>3019</v>
      </c>
      <c r="K507" s="26">
        <v>10000</v>
      </c>
      <c r="L507" s="25" t="s">
        <v>3020</v>
      </c>
      <c r="M507" s="14" t="s">
        <v>3021</v>
      </c>
      <c r="N507" s="14" t="s">
        <v>2946</v>
      </c>
    </row>
    <row r="508" spans="1:14" ht="54">
      <c r="A508" s="13">
        <v>13</v>
      </c>
      <c r="B508" s="14" t="s">
        <v>3022</v>
      </c>
      <c r="C508" s="14" t="s">
        <v>3023</v>
      </c>
      <c r="D508" s="15" t="s">
        <v>217</v>
      </c>
      <c r="E508" s="25" t="s">
        <v>3024</v>
      </c>
      <c r="F508" s="14" t="s">
        <v>3025</v>
      </c>
      <c r="G508" s="14" t="s">
        <v>3005</v>
      </c>
      <c r="H508" s="26">
        <v>50000</v>
      </c>
      <c r="I508" s="14">
        <v>24860</v>
      </c>
      <c r="J508" s="25" t="s">
        <v>3026</v>
      </c>
      <c r="K508" s="39">
        <v>1000</v>
      </c>
      <c r="L508" s="25" t="s">
        <v>3027</v>
      </c>
      <c r="M508" s="14" t="s">
        <v>3028</v>
      </c>
      <c r="N508" s="14" t="s">
        <v>2946</v>
      </c>
    </row>
    <row r="509" spans="1:14" ht="94.5">
      <c r="A509" s="13">
        <v>14</v>
      </c>
      <c r="B509" s="14" t="s">
        <v>3029</v>
      </c>
      <c r="C509" s="14" t="s">
        <v>3030</v>
      </c>
      <c r="D509" s="15" t="s">
        <v>407</v>
      </c>
      <c r="E509" s="25" t="s">
        <v>3031</v>
      </c>
      <c r="F509" s="14" t="s">
        <v>479</v>
      </c>
      <c r="G509" s="14" t="s">
        <v>3032</v>
      </c>
      <c r="H509" s="26">
        <v>44496</v>
      </c>
      <c r="I509" s="14">
        <v>6000</v>
      </c>
      <c r="J509" s="25" t="s">
        <v>3033</v>
      </c>
      <c r="K509" s="26">
        <v>6000</v>
      </c>
      <c r="L509" s="35" t="s">
        <v>3034</v>
      </c>
      <c r="M509" s="14" t="s">
        <v>3035</v>
      </c>
      <c r="N509" s="14" t="s">
        <v>2946</v>
      </c>
    </row>
    <row r="510" spans="1:14" ht="94.5">
      <c r="A510" s="13">
        <v>15</v>
      </c>
      <c r="B510" s="14" t="s">
        <v>3036</v>
      </c>
      <c r="C510" s="14" t="s">
        <v>3037</v>
      </c>
      <c r="D510" s="15" t="s">
        <v>170</v>
      </c>
      <c r="E510" s="25" t="s">
        <v>3038</v>
      </c>
      <c r="F510" s="14" t="s">
        <v>479</v>
      </c>
      <c r="G510" s="14" t="s">
        <v>3039</v>
      </c>
      <c r="H510" s="26">
        <v>44337</v>
      </c>
      <c r="I510" s="40">
        <v>17205</v>
      </c>
      <c r="J510" s="25" t="s">
        <v>3040</v>
      </c>
      <c r="K510" s="39">
        <v>22000</v>
      </c>
      <c r="L510" s="25" t="s">
        <v>3041</v>
      </c>
      <c r="M510" s="14" t="s">
        <v>3042</v>
      </c>
      <c r="N510" s="14" t="s">
        <v>2946</v>
      </c>
    </row>
    <row r="511" spans="1:14" ht="216">
      <c r="A511" s="13">
        <v>16</v>
      </c>
      <c r="B511" s="14" t="s">
        <v>3043</v>
      </c>
      <c r="C511" s="14" t="s">
        <v>3044</v>
      </c>
      <c r="D511" s="15" t="s">
        <v>407</v>
      </c>
      <c r="E511" s="25" t="s">
        <v>3045</v>
      </c>
      <c r="F511" s="14" t="s">
        <v>56</v>
      </c>
      <c r="G511" s="14" t="s">
        <v>3032</v>
      </c>
      <c r="H511" s="26">
        <v>12958</v>
      </c>
      <c r="I511" s="14">
        <v>3000</v>
      </c>
      <c r="J511" s="25" t="s">
        <v>3046</v>
      </c>
      <c r="K511" s="26">
        <v>3000</v>
      </c>
      <c r="L511" s="35" t="s">
        <v>3047</v>
      </c>
      <c r="M511" s="14" t="s">
        <v>3035</v>
      </c>
      <c r="N511" s="14" t="s">
        <v>2946</v>
      </c>
    </row>
    <row r="512" spans="1:14" ht="81">
      <c r="A512" s="13">
        <v>17</v>
      </c>
      <c r="B512" s="14" t="s">
        <v>3048</v>
      </c>
      <c r="C512" s="14" t="s">
        <v>3049</v>
      </c>
      <c r="D512" s="15" t="s">
        <v>217</v>
      </c>
      <c r="E512" s="25" t="s">
        <v>3050</v>
      </c>
      <c r="F512" s="14" t="s">
        <v>977</v>
      </c>
      <c r="G512" s="14" t="s">
        <v>848</v>
      </c>
      <c r="H512" s="26">
        <v>12000</v>
      </c>
      <c r="I512" s="31">
        <v>8000</v>
      </c>
      <c r="J512" s="25" t="s">
        <v>3051</v>
      </c>
      <c r="K512" s="26">
        <v>3000</v>
      </c>
      <c r="L512" s="25" t="s">
        <v>3052</v>
      </c>
      <c r="M512" s="14" t="s">
        <v>3053</v>
      </c>
      <c r="N512" s="14" t="s">
        <v>2946</v>
      </c>
    </row>
    <row r="513" spans="1:14" ht="67.5">
      <c r="A513" s="13">
        <v>18</v>
      </c>
      <c r="B513" s="14" t="s">
        <v>3054</v>
      </c>
      <c r="C513" s="14" t="s">
        <v>3055</v>
      </c>
      <c r="D513" s="15" t="s">
        <v>407</v>
      </c>
      <c r="E513" s="25" t="s">
        <v>3056</v>
      </c>
      <c r="F513" s="14" t="s">
        <v>1694</v>
      </c>
      <c r="G513" s="14" t="s">
        <v>3057</v>
      </c>
      <c r="H513" s="26">
        <v>15000</v>
      </c>
      <c r="I513" s="31">
        <v>3500</v>
      </c>
      <c r="J513" s="25" t="s">
        <v>3058</v>
      </c>
      <c r="K513" s="26">
        <v>10000</v>
      </c>
      <c r="L513" s="25" t="s">
        <v>3059</v>
      </c>
      <c r="M513" s="14" t="s">
        <v>3060</v>
      </c>
      <c r="N513" s="14" t="s">
        <v>2946</v>
      </c>
    </row>
    <row r="514" spans="1:14" ht="61.5" customHeight="1">
      <c r="A514" s="13">
        <v>19</v>
      </c>
      <c r="B514" s="14" t="s">
        <v>3061</v>
      </c>
      <c r="C514" s="14" t="s">
        <v>3062</v>
      </c>
      <c r="D514" s="15" t="s">
        <v>407</v>
      </c>
      <c r="E514" s="25" t="s">
        <v>3063</v>
      </c>
      <c r="F514" s="14" t="s">
        <v>49</v>
      </c>
      <c r="G514" s="14" t="s">
        <v>3064</v>
      </c>
      <c r="H514" s="26">
        <v>19000</v>
      </c>
      <c r="I514" s="31">
        <v>5000</v>
      </c>
      <c r="J514" s="25" t="s">
        <v>3065</v>
      </c>
      <c r="K514" s="26">
        <v>5000</v>
      </c>
      <c r="L514" s="25" t="s">
        <v>3066</v>
      </c>
      <c r="M514" s="14" t="s">
        <v>3067</v>
      </c>
      <c r="N514" s="14" t="s">
        <v>2946</v>
      </c>
    </row>
    <row r="515" spans="1:14" ht="135">
      <c r="A515" s="13">
        <v>20</v>
      </c>
      <c r="B515" s="14" t="s">
        <v>3068</v>
      </c>
      <c r="C515" s="14" t="s">
        <v>3069</v>
      </c>
      <c r="D515" s="15" t="s">
        <v>217</v>
      </c>
      <c r="E515" s="25" t="s">
        <v>3070</v>
      </c>
      <c r="F515" s="14" t="s">
        <v>880</v>
      </c>
      <c r="G515" s="14" t="s">
        <v>57</v>
      </c>
      <c r="H515" s="26">
        <v>85000</v>
      </c>
      <c r="I515" s="31">
        <v>1100</v>
      </c>
      <c r="J515" s="25" t="s">
        <v>3071</v>
      </c>
      <c r="K515" s="26">
        <v>5000</v>
      </c>
      <c r="L515" s="25" t="s">
        <v>3072</v>
      </c>
      <c r="M515" s="14" t="s">
        <v>3073</v>
      </c>
      <c r="N515" s="14" t="s">
        <v>2946</v>
      </c>
    </row>
    <row r="516" spans="1:14" ht="67.5">
      <c r="A516" s="13">
        <v>21</v>
      </c>
      <c r="B516" s="14" t="s">
        <v>3074</v>
      </c>
      <c r="C516" s="14" t="s">
        <v>3075</v>
      </c>
      <c r="D516" s="15" t="s">
        <v>2788</v>
      </c>
      <c r="E516" s="25" t="s">
        <v>3076</v>
      </c>
      <c r="F516" s="14" t="s">
        <v>84</v>
      </c>
      <c r="G516" s="14" t="s">
        <v>3077</v>
      </c>
      <c r="H516" s="26">
        <v>19172</v>
      </c>
      <c r="I516" s="31">
        <v>1180</v>
      </c>
      <c r="J516" s="25" t="s">
        <v>3078</v>
      </c>
      <c r="K516" s="26">
        <v>2000</v>
      </c>
      <c r="L516" s="25" t="s">
        <v>3079</v>
      </c>
      <c r="M516" s="14" t="s">
        <v>3080</v>
      </c>
      <c r="N516" s="14" t="s">
        <v>2946</v>
      </c>
    </row>
    <row r="517" spans="1:14" ht="54">
      <c r="A517" s="13">
        <v>22</v>
      </c>
      <c r="B517" s="41" t="s">
        <v>3081</v>
      </c>
      <c r="C517" s="14" t="s">
        <v>3082</v>
      </c>
      <c r="D517" s="15" t="s">
        <v>407</v>
      </c>
      <c r="E517" s="25" t="s">
        <v>3083</v>
      </c>
      <c r="F517" s="14" t="s">
        <v>56</v>
      </c>
      <c r="G517" s="14" t="s">
        <v>164</v>
      </c>
      <c r="H517" s="26">
        <v>85817</v>
      </c>
      <c r="I517" s="31">
        <v>14791</v>
      </c>
      <c r="J517" s="25" t="s">
        <v>3084</v>
      </c>
      <c r="K517" s="26">
        <v>10000</v>
      </c>
      <c r="L517" s="25" t="s">
        <v>1725</v>
      </c>
      <c r="M517" s="14" t="s">
        <v>3085</v>
      </c>
      <c r="N517" s="14" t="s">
        <v>2946</v>
      </c>
    </row>
    <row r="518" spans="1:14" ht="67.5">
      <c r="A518" s="13">
        <v>23</v>
      </c>
      <c r="B518" s="14" t="s">
        <v>3086</v>
      </c>
      <c r="C518" s="14" t="s">
        <v>3087</v>
      </c>
      <c r="D518" s="15" t="s">
        <v>155</v>
      </c>
      <c r="E518" s="25" t="s">
        <v>3088</v>
      </c>
      <c r="F518" s="14" t="s">
        <v>56</v>
      </c>
      <c r="G518" s="14" t="s">
        <v>2465</v>
      </c>
      <c r="H518" s="26">
        <v>33038</v>
      </c>
      <c r="I518" s="31">
        <v>13378</v>
      </c>
      <c r="J518" s="25" t="s">
        <v>3089</v>
      </c>
      <c r="K518" s="26">
        <v>5000</v>
      </c>
      <c r="L518" s="25" t="s">
        <v>3090</v>
      </c>
      <c r="M518" s="14" t="s">
        <v>3091</v>
      </c>
      <c r="N518" s="14" t="s">
        <v>2946</v>
      </c>
    </row>
    <row r="519" spans="1:14" ht="67.5">
      <c r="A519" s="13">
        <v>24</v>
      </c>
      <c r="B519" s="14" t="s">
        <v>3092</v>
      </c>
      <c r="C519" s="14" t="s">
        <v>3093</v>
      </c>
      <c r="D519" s="15" t="s">
        <v>217</v>
      </c>
      <c r="E519" s="25" t="s">
        <v>3094</v>
      </c>
      <c r="F519" s="14" t="s">
        <v>40</v>
      </c>
      <c r="G519" s="14" t="s">
        <v>57</v>
      </c>
      <c r="H519" s="26">
        <v>63000</v>
      </c>
      <c r="I519" s="31">
        <v>22895</v>
      </c>
      <c r="J519" s="25" t="s">
        <v>3095</v>
      </c>
      <c r="K519" s="26">
        <v>5000</v>
      </c>
      <c r="L519" s="25" t="s">
        <v>3096</v>
      </c>
      <c r="M519" s="14" t="s">
        <v>3097</v>
      </c>
      <c r="N519" s="14" t="s">
        <v>2946</v>
      </c>
    </row>
    <row r="520" spans="1:14" ht="54">
      <c r="A520" s="13">
        <v>25</v>
      </c>
      <c r="B520" s="14" t="s">
        <v>3098</v>
      </c>
      <c r="C520" s="14" t="s">
        <v>3099</v>
      </c>
      <c r="D520" s="15" t="s">
        <v>248</v>
      </c>
      <c r="E520" s="25" t="s">
        <v>3100</v>
      </c>
      <c r="F520" s="14" t="s">
        <v>56</v>
      </c>
      <c r="G520" s="14" t="s">
        <v>3101</v>
      </c>
      <c r="H520" s="26">
        <v>12094</v>
      </c>
      <c r="I520" s="31">
        <v>2600</v>
      </c>
      <c r="J520" s="25" t="s">
        <v>3102</v>
      </c>
      <c r="K520" s="26">
        <v>6000</v>
      </c>
      <c r="L520" s="25" t="s">
        <v>3103</v>
      </c>
      <c r="M520" s="14" t="s">
        <v>3104</v>
      </c>
      <c r="N520" s="14" t="s">
        <v>2946</v>
      </c>
    </row>
    <row r="521" spans="1:14" ht="54">
      <c r="A521" s="13">
        <v>26</v>
      </c>
      <c r="B521" s="14" t="s">
        <v>3105</v>
      </c>
      <c r="C521" s="14" t="s">
        <v>3106</v>
      </c>
      <c r="D521" s="15" t="s">
        <v>217</v>
      </c>
      <c r="E521" s="25" t="s">
        <v>3107</v>
      </c>
      <c r="F521" s="14" t="s">
        <v>40</v>
      </c>
      <c r="G521" s="14" t="s">
        <v>3108</v>
      </c>
      <c r="H521" s="26">
        <v>43000</v>
      </c>
      <c r="I521" s="31">
        <v>22150</v>
      </c>
      <c r="J521" s="25" t="s">
        <v>3109</v>
      </c>
      <c r="K521" s="26">
        <v>8000</v>
      </c>
      <c r="L521" s="25" t="s">
        <v>3110</v>
      </c>
      <c r="M521" s="14" t="s">
        <v>3104</v>
      </c>
      <c r="N521" s="14" t="s">
        <v>2946</v>
      </c>
    </row>
    <row r="522" spans="1:14" ht="94.5">
      <c r="A522" s="13">
        <v>27</v>
      </c>
      <c r="B522" s="14" t="s">
        <v>3111</v>
      </c>
      <c r="C522" s="14" t="s">
        <v>3112</v>
      </c>
      <c r="D522" s="15" t="s">
        <v>217</v>
      </c>
      <c r="E522" s="25" t="s">
        <v>3113</v>
      </c>
      <c r="F522" s="14" t="s">
        <v>84</v>
      </c>
      <c r="G522" s="14" t="s">
        <v>57</v>
      </c>
      <c r="H522" s="26">
        <v>65000</v>
      </c>
      <c r="I522" s="31">
        <v>12300</v>
      </c>
      <c r="J522" s="25" t="s">
        <v>3114</v>
      </c>
      <c r="K522" s="26">
        <v>10000</v>
      </c>
      <c r="L522" s="25" t="s">
        <v>3115</v>
      </c>
      <c r="M522" s="14" t="s">
        <v>3073</v>
      </c>
      <c r="N522" s="14" t="s">
        <v>2946</v>
      </c>
    </row>
    <row r="523" spans="1:14" ht="108">
      <c r="A523" s="13">
        <v>28</v>
      </c>
      <c r="B523" s="14" t="s">
        <v>3116</v>
      </c>
      <c r="C523" s="14" t="s">
        <v>3117</v>
      </c>
      <c r="D523" s="15" t="s">
        <v>248</v>
      </c>
      <c r="E523" s="25" t="s">
        <v>3118</v>
      </c>
      <c r="F523" s="14" t="s">
        <v>40</v>
      </c>
      <c r="G523" s="14" t="s">
        <v>3119</v>
      </c>
      <c r="H523" s="26">
        <v>100000</v>
      </c>
      <c r="I523" s="31">
        <v>38455</v>
      </c>
      <c r="J523" s="25" t="s">
        <v>3120</v>
      </c>
      <c r="K523" s="26">
        <v>30000</v>
      </c>
      <c r="L523" s="25" t="s">
        <v>3121</v>
      </c>
      <c r="M523" s="14" t="s">
        <v>3122</v>
      </c>
      <c r="N523" s="14" t="s">
        <v>2946</v>
      </c>
    </row>
    <row r="524" spans="1:14" ht="67.5">
      <c r="A524" s="13">
        <v>29</v>
      </c>
      <c r="B524" s="14" t="s">
        <v>3123</v>
      </c>
      <c r="C524" s="14" t="s">
        <v>3124</v>
      </c>
      <c r="D524" s="15" t="s">
        <v>104</v>
      </c>
      <c r="E524" s="25" t="s">
        <v>3125</v>
      </c>
      <c r="F524" s="14" t="s">
        <v>56</v>
      </c>
      <c r="G524" s="14" t="s">
        <v>57</v>
      </c>
      <c r="H524" s="26">
        <v>12649</v>
      </c>
      <c r="I524" s="31">
        <v>4150</v>
      </c>
      <c r="J524" s="25" t="s">
        <v>3126</v>
      </c>
      <c r="K524" s="26">
        <v>6000</v>
      </c>
      <c r="L524" s="25" t="s">
        <v>3127</v>
      </c>
      <c r="M524" s="14" t="s">
        <v>3128</v>
      </c>
      <c r="N524" s="14" t="s">
        <v>2946</v>
      </c>
    </row>
    <row r="525" spans="1:14" ht="81">
      <c r="A525" s="13">
        <v>30</v>
      </c>
      <c r="B525" s="14" t="s">
        <v>3129</v>
      </c>
      <c r="C525" s="14" t="s">
        <v>3130</v>
      </c>
      <c r="D525" s="15" t="s">
        <v>204</v>
      </c>
      <c r="E525" s="25" t="s">
        <v>3131</v>
      </c>
      <c r="F525" s="14" t="s">
        <v>40</v>
      </c>
      <c r="G525" s="14" t="s">
        <v>57</v>
      </c>
      <c r="H525" s="26">
        <v>162563</v>
      </c>
      <c r="I525" s="31">
        <v>30000</v>
      </c>
      <c r="J525" s="25" t="s">
        <v>3132</v>
      </c>
      <c r="K525" s="26">
        <v>46000</v>
      </c>
      <c r="L525" s="25" t="s">
        <v>3133</v>
      </c>
      <c r="M525" s="14" t="s">
        <v>3128</v>
      </c>
      <c r="N525" s="14" t="s">
        <v>2946</v>
      </c>
    </row>
    <row r="526" spans="1:14" ht="81">
      <c r="A526" s="13">
        <v>31</v>
      </c>
      <c r="B526" s="14" t="s">
        <v>3134</v>
      </c>
      <c r="C526" s="14" t="s">
        <v>3135</v>
      </c>
      <c r="D526" s="15" t="s">
        <v>204</v>
      </c>
      <c r="E526" s="25" t="s">
        <v>3136</v>
      </c>
      <c r="F526" s="14" t="s">
        <v>795</v>
      </c>
      <c r="G526" s="14" t="s">
        <v>57</v>
      </c>
      <c r="H526" s="26">
        <v>81822</v>
      </c>
      <c r="I526" s="31">
        <v>27000</v>
      </c>
      <c r="J526" s="25" t="s">
        <v>3137</v>
      </c>
      <c r="K526" s="26">
        <v>12000</v>
      </c>
      <c r="L526" s="25" t="s">
        <v>3138</v>
      </c>
      <c r="M526" s="14" t="s">
        <v>3139</v>
      </c>
      <c r="N526" s="14" t="s">
        <v>2946</v>
      </c>
    </row>
    <row r="527" spans="1:14" ht="54">
      <c r="A527" s="13">
        <v>32</v>
      </c>
      <c r="B527" s="14" t="s">
        <v>3140</v>
      </c>
      <c r="C527" s="14" t="s">
        <v>3141</v>
      </c>
      <c r="D527" s="15" t="s">
        <v>148</v>
      </c>
      <c r="E527" s="25" t="s">
        <v>3142</v>
      </c>
      <c r="F527" s="14" t="s">
        <v>40</v>
      </c>
      <c r="G527" s="14" t="s">
        <v>57</v>
      </c>
      <c r="H527" s="26">
        <v>20000</v>
      </c>
      <c r="I527" s="31">
        <v>5050</v>
      </c>
      <c r="J527" s="25" t="s">
        <v>3143</v>
      </c>
      <c r="K527" s="26">
        <v>4000</v>
      </c>
      <c r="L527" s="25" t="s">
        <v>3144</v>
      </c>
      <c r="M527" s="14" t="s">
        <v>3145</v>
      </c>
      <c r="N527" s="14" t="s">
        <v>2946</v>
      </c>
    </row>
    <row r="528" spans="1:14" ht="67.5">
      <c r="A528" s="13">
        <v>33</v>
      </c>
      <c r="B528" s="14" t="s">
        <v>3146</v>
      </c>
      <c r="C528" s="14" t="s">
        <v>3147</v>
      </c>
      <c r="D528" s="15" t="s">
        <v>204</v>
      </c>
      <c r="E528" s="25" t="s">
        <v>3148</v>
      </c>
      <c r="F528" s="14" t="s">
        <v>40</v>
      </c>
      <c r="G528" s="14" t="s">
        <v>57</v>
      </c>
      <c r="H528" s="26">
        <v>47206</v>
      </c>
      <c r="I528" s="31">
        <v>12667</v>
      </c>
      <c r="J528" s="25" t="s">
        <v>3149</v>
      </c>
      <c r="K528" s="26">
        <v>6000</v>
      </c>
      <c r="L528" s="25" t="s">
        <v>3133</v>
      </c>
      <c r="M528" s="14" t="s">
        <v>3150</v>
      </c>
      <c r="N528" s="14" t="s">
        <v>2946</v>
      </c>
    </row>
    <row r="529" spans="1:14" ht="81">
      <c r="A529" s="13">
        <v>34</v>
      </c>
      <c r="B529" s="14" t="s">
        <v>3151</v>
      </c>
      <c r="C529" s="14" t="s">
        <v>3152</v>
      </c>
      <c r="D529" s="15" t="s">
        <v>217</v>
      </c>
      <c r="E529" s="25" t="s">
        <v>3153</v>
      </c>
      <c r="F529" s="14" t="s">
        <v>40</v>
      </c>
      <c r="G529" s="14" t="s">
        <v>57</v>
      </c>
      <c r="H529" s="26">
        <v>30000</v>
      </c>
      <c r="I529" s="31">
        <v>21085</v>
      </c>
      <c r="J529" s="25" t="s">
        <v>3154</v>
      </c>
      <c r="K529" s="26">
        <v>3000</v>
      </c>
      <c r="L529" s="25" t="s">
        <v>3155</v>
      </c>
      <c r="M529" s="14" t="s">
        <v>3156</v>
      </c>
      <c r="N529" s="14" t="s">
        <v>2946</v>
      </c>
    </row>
    <row r="530" spans="1:14" ht="54">
      <c r="A530" s="13">
        <v>35</v>
      </c>
      <c r="B530" s="14" t="s">
        <v>3157</v>
      </c>
      <c r="C530" s="14" t="s">
        <v>3158</v>
      </c>
      <c r="D530" s="15" t="s">
        <v>217</v>
      </c>
      <c r="E530" s="25" t="s">
        <v>3159</v>
      </c>
      <c r="F530" s="14" t="s">
        <v>40</v>
      </c>
      <c r="G530" s="14" t="s">
        <v>57</v>
      </c>
      <c r="H530" s="26">
        <v>20000</v>
      </c>
      <c r="I530" s="31">
        <v>13320</v>
      </c>
      <c r="J530" s="25" t="s">
        <v>3160</v>
      </c>
      <c r="K530" s="26">
        <v>4000</v>
      </c>
      <c r="L530" s="25" t="s">
        <v>3161</v>
      </c>
      <c r="M530" s="14" t="s">
        <v>3162</v>
      </c>
      <c r="N530" s="14" t="s">
        <v>2946</v>
      </c>
    </row>
    <row r="531" spans="1:14" ht="67.5">
      <c r="A531" s="13">
        <v>36</v>
      </c>
      <c r="B531" s="14" t="s">
        <v>3163</v>
      </c>
      <c r="C531" s="14" t="s">
        <v>3164</v>
      </c>
      <c r="D531" s="15" t="s">
        <v>217</v>
      </c>
      <c r="E531" s="25" t="s">
        <v>3165</v>
      </c>
      <c r="F531" s="14" t="s">
        <v>40</v>
      </c>
      <c r="G531" s="14" t="s">
        <v>57</v>
      </c>
      <c r="H531" s="26">
        <v>70953</v>
      </c>
      <c r="I531" s="31">
        <v>43000</v>
      </c>
      <c r="J531" s="25" t="s">
        <v>3166</v>
      </c>
      <c r="K531" s="26">
        <v>6000</v>
      </c>
      <c r="L531" s="25" t="s">
        <v>3167</v>
      </c>
      <c r="M531" s="14" t="s">
        <v>3168</v>
      </c>
      <c r="N531" s="14" t="s">
        <v>2946</v>
      </c>
    </row>
    <row r="532" spans="1:14" ht="94.5">
      <c r="A532" s="13">
        <v>37</v>
      </c>
      <c r="B532" s="14" t="s">
        <v>3169</v>
      </c>
      <c r="C532" s="14" t="s">
        <v>3170</v>
      </c>
      <c r="D532" s="15" t="s">
        <v>217</v>
      </c>
      <c r="E532" s="25" t="s">
        <v>3171</v>
      </c>
      <c r="F532" s="14" t="s">
        <v>40</v>
      </c>
      <c r="G532" s="14" t="s">
        <v>57</v>
      </c>
      <c r="H532" s="26">
        <v>60000</v>
      </c>
      <c r="I532" s="31">
        <v>32154</v>
      </c>
      <c r="J532" s="25" t="s">
        <v>3172</v>
      </c>
      <c r="K532" s="26">
        <v>6000</v>
      </c>
      <c r="L532" s="25" t="s">
        <v>3173</v>
      </c>
      <c r="M532" s="14" t="s">
        <v>3174</v>
      </c>
      <c r="N532" s="14" t="s">
        <v>2946</v>
      </c>
    </row>
    <row r="533" spans="1:14" ht="54">
      <c r="A533" s="13">
        <v>38</v>
      </c>
      <c r="B533" s="14" t="s">
        <v>3175</v>
      </c>
      <c r="C533" s="14" t="s">
        <v>3176</v>
      </c>
      <c r="D533" s="15" t="s">
        <v>170</v>
      </c>
      <c r="E533" s="25" t="s">
        <v>3177</v>
      </c>
      <c r="F533" s="14" t="s">
        <v>56</v>
      </c>
      <c r="G533" s="14" t="s">
        <v>57</v>
      </c>
      <c r="H533" s="26">
        <v>44600</v>
      </c>
      <c r="I533" s="31">
        <v>12500</v>
      </c>
      <c r="J533" s="25" t="s">
        <v>3178</v>
      </c>
      <c r="K533" s="26">
        <v>10000</v>
      </c>
      <c r="L533" s="25" t="s">
        <v>3179</v>
      </c>
      <c r="M533" s="14" t="s">
        <v>3180</v>
      </c>
      <c r="N533" s="14" t="s">
        <v>2946</v>
      </c>
    </row>
    <row r="534" spans="1:14" ht="40.5">
      <c r="A534" s="13">
        <v>39</v>
      </c>
      <c r="B534" s="14" t="s">
        <v>3181</v>
      </c>
      <c r="C534" s="14" t="s">
        <v>3182</v>
      </c>
      <c r="D534" s="15" t="s">
        <v>400</v>
      </c>
      <c r="E534" s="25" t="s">
        <v>3183</v>
      </c>
      <c r="F534" s="14" t="s">
        <v>56</v>
      </c>
      <c r="G534" s="14" t="s">
        <v>57</v>
      </c>
      <c r="H534" s="26">
        <v>112324</v>
      </c>
      <c r="I534" s="31">
        <v>52000</v>
      </c>
      <c r="J534" s="25" t="s">
        <v>3184</v>
      </c>
      <c r="K534" s="26">
        <v>40000</v>
      </c>
      <c r="L534" s="25" t="s">
        <v>3185</v>
      </c>
      <c r="M534" s="14" t="s">
        <v>3186</v>
      </c>
      <c r="N534" s="14" t="s">
        <v>2946</v>
      </c>
    </row>
    <row r="535" spans="1:14" ht="14.25">
      <c r="A535" s="13"/>
      <c r="B535" s="32" t="s">
        <v>3187</v>
      </c>
      <c r="C535" s="14"/>
      <c r="D535" s="15"/>
      <c r="E535" s="25"/>
      <c r="F535" s="14"/>
      <c r="G535" s="14"/>
      <c r="H535" s="26"/>
      <c r="I535" s="31"/>
      <c r="J535" s="25"/>
      <c r="K535" s="26"/>
      <c r="L535" s="25"/>
      <c r="M535" s="14"/>
      <c r="N535" s="14"/>
    </row>
    <row r="536" spans="1:14" ht="14.25">
      <c r="A536" s="10" t="s">
        <v>19</v>
      </c>
      <c r="B536" s="12">
        <f>COUNTIF(N537:N1543,"=百色市人民政府")</f>
        <v>44</v>
      </c>
      <c r="C536" s="10"/>
      <c r="D536" s="11"/>
      <c r="E536" s="23"/>
      <c r="F536" s="21"/>
      <c r="G536" s="10"/>
      <c r="H536" s="24">
        <f>SUMIF(N537:N1543,"=百色市人民政府",H537:H1543)</f>
        <v>7400133</v>
      </c>
      <c r="I536" s="22">
        <f>SUMIF(N537:N1543,"=百色市人民政府",I537:I1543)</f>
        <v>930026</v>
      </c>
      <c r="J536" s="29"/>
      <c r="K536" s="24">
        <f>SUMIF(N537:N1543,"=百色市人民政府",K537:K1543)</f>
        <v>991805</v>
      </c>
      <c r="L536" s="30"/>
      <c r="M536" s="10"/>
      <c r="N536" s="10"/>
    </row>
    <row r="537" spans="1:14" ht="148.5">
      <c r="A537" s="13">
        <v>1</v>
      </c>
      <c r="B537" s="14" t="s">
        <v>3188</v>
      </c>
      <c r="C537" s="14" t="s">
        <v>3189</v>
      </c>
      <c r="D537" s="15" t="s">
        <v>826</v>
      </c>
      <c r="E537" s="25" t="s">
        <v>3190</v>
      </c>
      <c r="F537" s="14" t="s">
        <v>56</v>
      </c>
      <c r="G537" s="14" t="s">
        <v>3191</v>
      </c>
      <c r="H537" s="26">
        <v>26009</v>
      </c>
      <c r="I537" s="31">
        <v>11793</v>
      </c>
      <c r="J537" s="25" t="s">
        <v>3192</v>
      </c>
      <c r="K537" s="26">
        <v>5000</v>
      </c>
      <c r="L537" s="25" t="s">
        <v>3193</v>
      </c>
      <c r="M537" s="14" t="s">
        <v>3194</v>
      </c>
      <c r="N537" s="14" t="s">
        <v>3195</v>
      </c>
    </row>
    <row r="538" spans="1:14" ht="108">
      <c r="A538" s="13">
        <v>2</v>
      </c>
      <c r="B538" s="14" t="s">
        <v>3196</v>
      </c>
      <c r="C538" s="14" t="s">
        <v>3197</v>
      </c>
      <c r="D538" s="15" t="s">
        <v>643</v>
      </c>
      <c r="E538" s="25" t="s">
        <v>3198</v>
      </c>
      <c r="F538" s="14" t="s">
        <v>24</v>
      </c>
      <c r="G538" s="14" t="s">
        <v>466</v>
      </c>
      <c r="H538" s="26">
        <v>75000</v>
      </c>
      <c r="I538" s="31">
        <v>1900</v>
      </c>
      <c r="J538" s="25" t="s">
        <v>3199</v>
      </c>
      <c r="K538" s="26">
        <v>21755</v>
      </c>
      <c r="L538" s="25" t="s">
        <v>3200</v>
      </c>
      <c r="M538" s="14" t="s">
        <v>3201</v>
      </c>
      <c r="N538" s="14" t="s">
        <v>3195</v>
      </c>
    </row>
    <row r="539" spans="1:14" ht="54">
      <c r="A539" s="13">
        <v>3</v>
      </c>
      <c r="B539" s="14" t="s">
        <v>3202</v>
      </c>
      <c r="C539" s="14" t="s">
        <v>3203</v>
      </c>
      <c r="D539" s="15" t="s">
        <v>204</v>
      </c>
      <c r="E539" s="25" t="s">
        <v>3204</v>
      </c>
      <c r="F539" s="14" t="s">
        <v>2599</v>
      </c>
      <c r="G539" s="14" t="s">
        <v>57</v>
      </c>
      <c r="H539" s="26">
        <v>46417</v>
      </c>
      <c r="I539" s="31">
        <v>3000</v>
      </c>
      <c r="J539" s="25" t="s">
        <v>3205</v>
      </c>
      <c r="K539" s="26">
        <v>3000</v>
      </c>
      <c r="L539" s="25" t="s">
        <v>3034</v>
      </c>
      <c r="M539" s="14" t="s">
        <v>3206</v>
      </c>
      <c r="N539" s="14" t="s">
        <v>3195</v>
      </c>
    </row>
    <row r="540" spans="1:14" ht="81">
      <c r="A540" s="13">
        <v>4</v>
      </c>
      <c r="B540" s="14" t="s">
        <v>3207</v>
      </c>
      <c r="C540" s="14" t="s">
        <v>3208</v>
      </c>
      <c r="D540" s="15" t="s">
        <v>407</v>
      </c>
      <c r="E540" s="25" t="s">
        <v>3209</v>
      </c>
      <c r="F540" s="14" t="s">
        <v>40</v>
      </c>
      <c r="G540" s="14" t="s">
        <v>164</v>
      </c>
      <c r="H540" s="26">
        <v>32000</v>
      </c>
      <c r="I540" s="31">
        <v>5600</v>
      </c>
      <c r="J540" s="25" t="s">
        <v>3210</v>
      </c>
      <c r="K540" s="26">
        <v>2000</v>
      </c>
      <c r="L540" s="25" t="s">
        <v>3211</v>
      </c>
      <c r="M540" s="14" t="s">
        <v>3212</v>
      </c>
      <c r="N540" s="14" t="s">
        <v>3195</v>
      </c>
    </row>
    <row r="541" spans="1:14" ht="121.5">
      <c r="A541" s="13">
        <v>5</v>
      </c>
      <c r="B541" s="14" t="s">
        <v>3213</v>
      </c>
      <c r="C541" s="14" t="s">
        <v>3214</v>
      </c>
      <c r="D541" s="15" t="s">
        <v>162</v>
      </c>
      <c r="E541" s="25" t="s">
        <v>3215</v>
      </c>
      <c r="F541" s="14" t="s">
        <v>1694</v>
      </c>
      <c r="G541" s="14" t="s">
        <v>3216</v>
      </c>
      <c r="H541" s="26">
        <v>64983</v>
      </c>
      <c r="I541" s="31">
        <v>20209</v>
      </c>
      <c r="J541" s="25" t="s">
        <v>3217</v>
      </c>
      <c r="K541" s="26">
        <v>5000</v>
      </c>
      <c r="L541" s="25" t="s">
        <v>3218</v>
      </c>
      <c r="M541" s="14" t="s">
        <v>3219</v>
      </c>
      <c r="N541" s="14" t="s">
        <v>3195</v>
      </c>
    </row>
    <row r="542" spans="1:14" ht="40.5">
      <c r="A542" s="13">
        <v>6</v>
      </c>
      <c r="B542" s="14" t="s">
        <v>3220</v>
      </c>
      <c r="C542" s="14" t="s">
        <v>3221</v>
      </c>
      <c r="D542" s="15" t="s">
        <v>407</v>
      </c>
      <c r="E542" s="25" t="s">
        <v>3222</v>
      </c>
      <c r="F542" s="14" t="s">
        <v>84</v>
      </c>
      <c r="G542" s="14" t="s">
        <v>3216</v>
      </c>
      <c r="H542" s="26">
        <v>17057</v>
      </c>
      <c r="I542" s="31">
        <v>7500</v>
      </c>
      <c r="J542" s="25" t="s">
        <v>3223</v>
      </c>
      <c r="K542" s="26">
        <v>8000</v>
      </c>
      <c r="L542" s="25" t="s">
        <v>3224</v>
      </c>
      <c r="M542" s="14" t="s">
        <v>3225</v>
      </c>
      <c r="N542" s="14" t="s">
        <v>3195</v>
      </c>
    </row>
    <row r="543" spans="1:14" ht="67.5">
      <c r="A543" s="13">
        <v>7</v>
      </c>
      <c r="B543" s="14" t="s">
        <v>3226</v>
      </c>
      <c r="C543" s="14" t="s">
        <v>3227</v>
      </c>
      <c r="D543" s="15" t="s">
        <v>204</v>
      </c>
      <c r="E543" s="25" t="s">
        <v>3228</v>
      </c>
      <c r="F543" s="14" t="s">
        <v>84</v>
      </c>
      <c r="G543" s="14" t="s">
        <v>57</v>
      </c>
      <c r="H543" s="26">
        <v>32000</v>
      </c>
      <c r="I543" s="31">
        <v>14907</v>
      </c>
      <c r="J543" s="25" t="s">
        <v>3229</v>
      </c>
      <c r="K543" s="26">
        <v>2000</v>
      </c>
      <c r="L543" s="25" t="s">
        <v>3230</v>
      </c>
      <c r="M543" s="14" t="s">
        <v>3231</v>
      </c>
      <c r="N543" s="14" t="s">
        <v>3195</v>
      </c>
    </row>
    <row r="544" spans="1:14" ht="94.5">
      <c r="A544" s="13">
        <v>8</v>
      </c>
      <c r="B544" s="14" t="s">
        <v>3232</v>
      </c>
      <c r="C544" s="14" t="s">
        <v>3233</v>
      </c>
      <c r="D544" s="15" t="s">
        <v>779</v>
      </c>
      <c r="E544" s="25" t="s">
        <v>3234</v>
      </c>
      <c r="F544" s="14" t="s">
        <v>40</v>
      </c>
      <c r="G544" s="14" t="s">
        <v>57</v>
      </c>
      <c r="H544" s="26">
        <v>220000</v>
      </c>
      <c r="I544" s="31">
        <v>11230</v>
      </c>
      <c r="J544" s="25" t="s">
        <v>3235</v>
      </c>
      <c r="K544" s="26">
        <v>14850</v>
      </c>
      <c r="L544" s="25">
        <v>14850</v>
      </c>
      <c r="M544" s="14" t="s">
        <v>3236</v>
      </c>
      <c r="N544" s="14" t="s">
        <v>3195</v>
      </c>
    </row>
    <row r="545" spans="1:14" ht="175.5">
      <c r="A545" s="13">
        <v>9</v>
      </c>
      <c r="B545" s="14" t="s">
        <v>3237</v>
      </c>
      <c r="C545" s="14" t="s">
        <v>3238</v>
      </c>
      <c r="D545" s="15" t="s">
        <v>331</v>
      </c>
      <c r="E545" s="25" t="s">
        <v>3239</v>
      </c>
      <c r="F545" s="14" t="s">
        <v>486</v>
      </c>
      <c r="G545" s="14" t="s">
        <v>41</v>
      </c>
      <c r="H545" s="26">
        <v>18000</v>
      </c>
      <c r="I545" s="31">
        <v>150</v>
      </c>
      <c r="J545" s="25" t="s">
        <v>3240</v>
      </c>
      <c r="K545" s="26">
        <v>2000</v>
      </c>
      <c r="L545" s="25" t="s">
        <v>3241</v>
      </c>
      <c r="M545" s="14" t="s">
        <v>3242</v>
      </c>
      <c r="N545" s="14" t="s">
        <v>3195</v>
      </c>
    </row>
    <row r="546" spans="1:14" ht="67.5">
      <c r="A546" s="13">
        <v>10</v>
      </c>
      <c r="B546" s="14" t="s">
        <v>3243</v>
      </c>
      <c r="C546" s="14" t="s">
        <v>3244</v>
      </c>
      <c r="D546" s="15" t="s">
        <v>261</v>
      </c>
      <c r="E546" s="25" t="s">
        <v>3245</v>
      </c>
      <c r="F546" s="14" t="s">
        <v>56</v>
      </c>
      <c r="G546" s="14" t="s">
        <v>41</v>
      </c>
      <c r="H546" s="26">
        <v>30000</v>
      </c>
      <c r="I546" s="31">
        <v>30</v>
      </c>
      <c r="J546" s="25" t="s">
        <v>3246</v>
      </c>
      <c r="K546" s="26">
        <v>2000</v>
      </c>
      <c r="L546" s="25" t="s">
        <v>3034</v>
      </c>
      <c r="M546" s="14" t="s">
        <v>3247</v>
      </c>
      <c r="N546" s="14" t="s">
        <v>3195</v>
      </c>
    </row>
    <row r="547" spans="1:14" ht="94.5">
      <c r="A547" s="13">
        <v>11</v>
      </c>
      <c r="B547" s="14" t="s">
        <v>3248</v>
      </c>
      <c r="C547" s="14" t="s">
        <v>3249</v>
      </c>
      <c r="D547" s="15" t="s">
        <v>420</v>
      </c>
      <c r="E547" s="25" t="s">
        <v>3250</v>
      </c>
      <c r="F547" s="14" t="s">
        <v>56</v>
      </c>
      <c r="G547" s="14" t="s">
        <v>3216</v>
      </c>
      <c r="H547" s="26">
        <v>44604</v>
      </c>
      <c r="I547" s="31">
        <v>12549</v>
      </c>
      <c r="J547" s="25" t="s">
        <v>3251</v>
      </c>
      <c r="K547" s="26">
        <v>6000</v>
      </c>
      <c r="L547" s="25" t="s">
        <v>3252</v>
      </c>
      <c r="M547" s="14" t="s">
        <v>3253</v>
      </c>
      <c r="N547" s="14" t="s">
        <v>3195</v>
      </c>
    </row>
    <row r="548" spans="1:14" ht="175.5">
      <c r="A548" s="13">
        <v>12</v>
      </c>
      <c r="B548" s="14" t="s">
        <v>3254</v>
      </c>
      <c r="C548" s="14" t="s">
        <v>3255</v>
      </c>
      <c r="D548" s="15" t="s">
        <v>407</v>
      </c>
      <c r="E548" s="25" t="s">
        <v>3256</v>
      </c>
      <c r="F548" s="14" t="s">
        <v>56</v>
      </c>
      <c r="G548" s="14" t="s">
        <v>3216</v>
      </c>
      <c r="H548" s="26">
        <v>16204</v>
      </c>
      <c r="I548" s="31">
        <v>6093</v>
      </c>
      <c r="J548" s="25" t="s">
        <v>3257</v>
      </c>
      <c r="K548" s="26">
        <v>6000</v>
      </c>
      <c r="L548" s="25" t="s">
        <v>3258</v>
      </c>
      <c r="M548" s="14" t="s">
        <v>3253</v>
      </c>
      <c r="N548" s="14" t="s">
        <v>3195</v>
      </c>
    </row>
    <row r="549" spans="1:14" ht="135">
      <c r="A549" s="13">
        <v>13</v>
      </c>
      <c r="B549" s="14" t="s">
        <v>3259</v>
      </c>
      <c r="C549" s="14" t="s">
        <v>3260</v>
      </c>
      <c r="D549" s="15" t="s">
        <v>407</v>
      </c>
      <c r="E549" s="25" t="s">
        <v>3261</v>
      </c>
      <c r="F549" s="14" t="s">
        <v>56</v>
      </c>
      <c r="G549" s="14" t="s">
        <v>3216</v>
      </c>
      <c r="H549" s="26">
        <v>29737</v>
      </c>
      <c r="I549" s="31">
        <v>13700</v>
      </c>
      <c r="J549" s="25" t="s">
        <v>3262</v>
      </c>
      <c r="K549" s="26">
        <v>10000</v>
      </c>
      <c r="L549" s="25" t="s">
        <v>3263</v>
      </c>
      <c r="M549" s="14" t="s">
        <v>3264</v>
      </c>
      <c r="N549" s="14" t="s">
        <v>3195</v>
      </c>
    </row>
    <row r="550" spans="1:14" ht="81">
      <c r="A550" s="13">
        <v>14</v>
      </c>
      <c r="B550" s="14" t="s">
        <v>3265</v>
      </c>
      <c r="C550" s="14" t="s">
        <v>3266</v>
      </c>
      <c r="D550" s="15" t="s">
        <v>217</v>
      </c>
      <c r="E550" s="25" t="s">
        <v>3267</v>
      </c>
      <c r="F550" s="14" t="s">
        <v>56</v>
      </c>
      <c r="G550" s="14" t="s">
        <v>3216</v>
      </c>
      <c r="H550" s="26">
        <v>28000</v>
      </c>
      <c r="I550" s="31">
        <v>5221</v>
      </c>
      <c r="J550" s="25" t="s">
        <v>3268</v>
      </c>
      <c r="K550" s="26">
        <v>4700</v>
      </c>
      <c r="L550" s="25" t="s">
        <v>3269</v>
      </c>
      <c r="M550" s="14" t="s">
        <v>3270</v>
      </c>
      <c r="N550" s="14" t="s">
        <v>3195</v>
      </c>
    </row>
    <row r="551" spans="1:14" ht="189">
      <c r="A551" s="13">
        <v>15</v>
      </c>
      <c r="B551" s="14" t="s">
        <v>3271</v>
      </c>
      <c r="C551" s="14" t="s">
        <v>3272</v>
      </c>
      <c r="D551" s="15" t="s">
        <v>248</v>
      </c>
      <c r="E551" s="25" t="s">
        <v>3273</v>
      </c>
      <c r="F551" s="14" t="s">
        <v>56</v>
      </c>
      <c r="G551" s="14" t="s">
        <v>3216</v>
      </c>
      <c r="H551" s="26">
        <v>184087</v>
      </c>
      <c r="I551" s="31">
        <v>24400</v>
      </c>
      <c r="J551" s="25" t="s">
        <v>3274</v>
      </c>
      <c r="K551" s="26">
        <v>45000</v>
      </c>
      <c r="L551" s="25" t="s">
        <v>3275</v>
      </c>
      <c r="M551" s="14" t="s">
        <v>3264</v>
      </c>
      <c r="N551" s="14" t="s">
        <v>3195</v>
      </c>
    </row>
    <row r="552" spans="1:14" ht="54">
      <c r="A552" s="13">
        <v>16</v>
      </c>
      <c r="B552" s="14" t="s">
        <v>3276</v>
      </c>
      <c r="C552" s="14" t="s">
        <v>3277</v>
      </c>
      <c r="D552" s="15" t="s">
        <v>826</v>
      </c>
      <c r="E552" s="25" t="s">
        <v>3278</v>
      </c>
      <c r="F552" s="14" t="s">
        <v>56</v>
      </c>
      <c r="G552" s="14" t="s">
        <v>3216</v>
      </c>
      <c r="H552" s="26">
        <v>11476</v>
      </c>
      <c r="I552" s="31">
        <v>3500</v>
      </c>
      <c r="J552" s="25" t="s">
        <v>3279</v>
      </c>
      <c r="K552" s="26">
        <v>5000</v>
      </c>
      <c r="L552" s="25" t="s">
        <v>3280</v>
      </c>
      <c r="M552" s="14" t="s">
        <v>3281</v>
      </c>
      <c r="N552" s="14" t="s">
        <v>3195</v>
      </c>
    </row>
    <row r="553" spans="1:14" ht="135">
      <c r="A553" s="13">
        <v>17</v>
      </c>
      <c r="B553" s="14" t="s">
        <v>3282</v>
      </c>
      <c r="C553" s="14" t="s">
        <v>3283</v>
      </c>
      <c r="D553" s="15" t="s">
        <v>162</v>
      </c>
      <c r="E553" s="25" t="s">
        <v>3284</v>
      </c>
      <c r="F553" s="14" t="s">
        <v>40</v>
      </c>
      <c r="G553" s="14" t="s">
        <v>3216</v>
      </c>
      <c r="H553" s="26">
        <v>124000</v>
      </c>
      <c r="I553" s="31">
        <v>15320</v>
      </c>
      <c r="J553" s="25" t="s">
        <v>3285</v>
      </c>
      <c r="K553" s="26">
        <v>5000</v>
      </c>
      <c r="L553" s="25" t="s">
        <v>3286</v>
      </c>
      <c r="M553" s="14" t="s">
        <v>3287</v>
      </c>
      <c r="N553" s="14" t="s">
        <v>3195</v>
      </c>
    </row>
    <row r="554" spans="1:14" ht="175.5">
      <c r="A554" s="13">
        <v>18</v>
      </c>
      <c r="B554" s="14" t="s">
        <v>3288</v>
      </c>
      <c r="C554" s="14" t="s">
        <v>3289</v>
      </c>
      <c r="D554" s="15" t="s">
        <v>155</v>
      </c>
      <c r="E554" s="25" t="s">
        <v>3290</v>
      </c>
      <c r="F554" s="14" t="s">
        <v>56</v>
      </c>
      <c r="G554" s="14" t="s">
        <v>3216</v>
      </c>
      <c r="H554" s="26">
        <v>120000</v>
      </c>
      <c r="I554" s="31">
        <v>18670</v>
      </c>
      <c r="J554" s="25" t="s">
        <v>3291</v>
      </c>
      <c r="K554" s="26">
        <v>10000</v>
      </c>
      <c r="L554" s="25" t="s">
        <v>3292</v>
      </c>
      <c r="M554" s="14" t="s">
        <v>3293</v>
      </c>
      <c r="N554" s="14" t="s">
        <v>3195</v>
      </c>
    </row>
    <row r="555" spans="1:14" ht="81">
      <c r="A555" s="13">
        <v>19</v>
      </c>
      <c r="B555" s="14" t="s">
        <v>3294</v>
      </c>
      <c r="C555" s="14" t="s">
        <v>3189</v>
      </c>
      <c r="D555" s="15" t="s">
        <v>826</v>
      </c>
      <c r="E555" s="25" t="s">
        <v>3295</v>
      </c>
      <c r="F555" s="14" t="s">
        <v>795</v>
      </c>
      <c r="G555" s="14" t="s">
        <v>459</v>
      </c>
      <c r="H555" s="26">
        <v>258739</v>
      </c>
      <c r="I555" s="31">
        <v>31412</v>
      </c>
      <c r="J555" s="25" t="s">
        <v>3296</v>
      </c>
      <c r="K555" s="26">
        <v>10000</v>
      </c>
      <c r="L555" s="25" t="s">
        <v>3297</v>
      </c>
      <c r="M555" s="14" t="s">
        <v>3298</v>
      </c>
      <c r="N555" s="14" t="s">
        <v>3195</v>
      </c>
    </row>
    <row r="556" spans="1:14" ht="54">
      <c r="A556" s="13">
        <v>20</v>
      </c>
      <c r="B556" s="14" t="s">
        <v>3299</v>
      </c>
      <c r="C556" s="14" t="s">
        <v>3300</v>
      </c>
      <c r="D556" s="15" t="s">
        <v>217</v>
      </c>
      <c r="E556" s="25" t="s">
        <v>3301</v>
      </c>
      <c r="F556" s="14" t="s">
        <v>40</v>
      </c>
      <c r="G556" s="14" t="s">
        <v>92</v>
      </c>
      <c r="H556" s="26">
        <v>120000</v>
      </c>
      <c r="I556" s="31">
        <v>23000</v>
      </c>
      <c r="J556" s="25" t="s">
        <v>3302</v>
      </c>
      <c r="K556" s="26">
        <v>15000</v>
      </c>
      <c r="L556" s="25" t="s">
        <v>3303</v>
      </c>
      <c r="M556" s="14" t="s">
        <v>3304</v>
      </c>
      <c r="N556" s="14" t="s">
        <v>3195</v>
      </c>
    </row>
    <row r="557" spans="1:14" ht="54">
      <c r="A557" s="13">
        <v>21</v>
      </c>
      <c r="B557" s="14" t="s">
        <v>3305</v>
      </c>
      <c r="C557" s="14" t="s">
        <v>3306</v>
      </c>
      <c r="D557" s="15" t="s">
        <v>204</v>
      </c>
      <c r="E557" s="25" t="s">
        <v>3307</v>
      </c>
      <c r="F557" s="14" t="s">
        <v>33</v>
      </c>
      <c r="G557" s="14" t="s">
        <v>57</v>
      </c>
      <c r="H557" s="26">
        <v>233903</v>
      </c>
      <c r="I557" s="31">
        <v>9720</v>
      </c>
      <c r="J557" s="25" t="s">
        <v>3308</v>
      </c>
      <c r="K557" s="26">
        <v>10000</v>
      </c>
      <c r="L557" s="25" t="s">
        <v>2966</v>
      </c>
      <c r="M557" s="14" t="s">
        <v>3309</v>
      </c>
      <c r="N557" s="14" t="s">
        <v>3195</v>
      </c>
    </row>
    <row r="558" spans="1:14" ht="67.5">
      <c r="A558" s="13">
        <v>22</v>
      </c>
      <c r="B558" s="14" t="s">
        <v>3310</v>
      </c>
      <c r="C558" s="14" t="s">
        <v>3311</v>
      </c>
      <c r="D558" s="15" t="s">
        <v>407</v>
      </c>
      <c r="E558" s="25" t="s">
        <v>3312</v>
      </c>
      <c r="F558" s="14" t="s">
        <v>40</v>
      </c>
      <c r="G558" s="14" t="s">
        <v>3313</v>
      </c>
      <c r="H558" s="26">
        <v>72076</v>
      </c>
      <c r="I558" s="31">
        <v>19150</v>
      </c>
      <c r="J558" s="25" t="s">
        <v>3314</v>
      </c>
      <c r="K558" s="26">
        <v>15000</v>
      </c>
      <c r="L558" s="25" t="s">
        <v>3315</v>
      </c>
      <c r="M558" s="14" t="s">
        <v>3281</v>
      </c>
      <c r="N558" s="14" t="s">
        <v>3195</v>
      </c>
    </row>
    <row r="559" spans="1:14" ht="94.5">
      <c r="A559" s="13">
        <v>23</v>
      </c>
      <c r="B559" s="14" t="s">
        <v>3316</v>
      </c>
      <c r="C559" s="14" t="s">
        <v>3317</v>
      </c>
      <c r="D559" s="15" t="s">
        <v>826</v>
      </c>
      <c r="E559" s="25" t="s">
        <v>3318</v>
      </c>
      <c r="F559" s="14" t="s">
        <v>56</v>
      </c>
      <c r="G559" s="14" t="s">
        <v>3319</v>
      </c>
      <c r="H559" s="26">
        <v>145000</v>
      </c>
      <c r="I559" s="31">
        <v>28384</v>
      </c>
      <c r="J559" s="25" t="s">
        <v>3320</v>
      </c>
      <c r="K559" s="26">
        <v>10000</v>
      </c>
      <c r="L559" s="25" t="s">
        <v>3321</v>
      </c>
      <c r="M559" s="14" t="s">
        <v>3287</v>
      </c>
      <c r="N559" s="14" t="s">
        <v>3195</v>
      </c>
    </row>
    <row r="560" spans="1:14" ht="175.5">
      <c r="A560" s="13">
        <v>24</v>
      </c>
      <c r="B560" s="14" t="s">
        <v>3322</v>
      </c>
      <c r="C560" s="14" t="s">
        <v>3323</v>
      </c>
      <c r="D560" s="15" t="s">
        <v>148</v>
      </c>
      <c r="E560" s="25" t="s">
        <v>3324</v>
      </c>
      <c r="F560" s="14" t="s">
        <v>40</v>
      </c>
      <c r="G560" s="14" t="s">
        <v>3319</v>
      </c>
      <c r="H560" s="26">
        <v>98179</v>
      </c>
      <c r="I560" s="31">
        <v>18000</v>
      </c>
      <c r="J560" s="25" t="s">
        <v>3325</v>
      </c>
      <c r="K560" s="26">
        <v>5000</v>
      </c>
      <c r="L560" s="25" t="s">
        <v>3326</v>
      </c>
      <c r="M560" s="14" t="s">
        <v>3327</v>
      </c>
      <c r="N560" s="14" t="s">
        <v>3195</v>
      </c>
    </row>
    <row r="561" spans="1:14" ht="81">
      <c r="A561" s="13">
        <v>25</v>
      </c>
      <c r="B561" s="14" t="s">
        <v>3328</v>
      </c>
      <c r="C561" s="14" t="s">
        <v>3329</v>
      </c>
      <c r="D561" s="15" t="s">
        <v>248</v>
      </c>
      <c r="E561" s="25" t="s">
        <v>3330</v>
      </c>
      <c r="F561" s="14" t="s">
        <v>40</v>
      </c>
      <c r="G561" s="14" t="s">
        <v>164</v>
      </c>
      <c r="H561" s="26">
        <v>160687</v>
      </c>
      <c r="I561" s="31">
        <v>53151</v>
      </c>
      <c r="J561" s="25" t="s">
        <v>3331</v>
      </c>
      <c r="K561" s="26">
        <v>6000</v>
      </c>
      <c r="L561" s="25" t="s">
        <v>3332</v>
      </c>
      <c r="M561" s="14" t="s">
        <v>3333</v>
      </c>
      <c r="N561" s="14" t="s">
        <v>3195</v>
      </c>
    </row>
    <row r="562" spans="1:14" ht="40.5">
      <c r="A562" s="13">
        <v>26</v>
      </c>
      <c r="B562" s="14" t="s">
        <v>3334</v>
      </c>
      <c r="C562" s="14" t="s">
        <v>3335</v>
      </c>
      <c r="D562" s="15" t="s">
        <v>407</v>
      </c>
      <c r="E562" s="25" t="s">
        <v>3336</v>
      </c>
      <c r="F562" s="14" t="s">
        <v>40</v>
      </c>
      <c r="G562" s="14" t="s">
        <v>164</v>
      </c>
      <c r="H562" s="26">
        <v>150000</v>
      </c>
      <c r="I562" s="31">
        <v>7830</v>
      </c>
      <c r="J562" s="25" t="s">
        <v>3337</v>
      </c>
      <c r="K562" s="26">
        <v>10000</v>
      </c>
      <c r="L562" s="25" t="s">
        <v>3338</v>
      </c>
      <c r="M562" s="14" t="s">
        <v>3339</v>
      </c>
      <c r="N562" s="14" t="s">
        <v>3195</v>
      </c>
    </row>
    <row r="563" spans="1:14" ht="67.5">
      <c r="A563" s="13">
        <v>27</v>
      </c>
      <c r="B563" s="14" t="s">
        <v>3340</v>
      </c>
      <c r="C563" s="14" t="s">
        <v>3341</v>
      </c>
      <c r="D563" s="15" t="s">
        <v>1634</v>
      </c>
      <c r="E563" s="25" t="s">
        <v>3342</v>
      </c>
      <c r="F563" s="14" t="s">
        <v>84</v>
      </c>
      <c r="G563" s="14" t="s">
        <v>164</v>
      </c>
      <c r="H563" s="26">
        <v>393848</v>
      </c>
      <c r="I563" s="31">
        <v>95752</v>
      </c>
      <c r="J563" s="25" t="s">
        <v>3343</v>
      </c>
      <c r="K563" s="26">
        <v>121000</v>
      </c>
      <c r="L563" s="25" t="s">
        <v>3344</v>
      </c>
      <c r="M563" s="14" t="s">
        <v>3345</v>
      </c>
      <c r="N563" s="14" t="s">
        <v>3195</v>
      </c>
    </row>
    <row r="564" spans="1:14" ht="94.5">
      <c r="A564" s="13">
        <v>28</v>
      </c>
      <c r="B564" s="14" t="s">
        <v>3346</v>
      </c>
      <c r="C564" s="14" t="s">
        <v>3347</v>
      </c>
      <c r="D564" s="15" t="s">
        <v>1381</v>
      </c>
      <c r="E564" s="25" t="s">
        <v>3348</v>
      </c>
      <c r="F564" s="14" t="s">
        <v>40</v>
      </c>
      <c r="G564" s="14" t="s">
        <v>164</v>
      </c>
      <c r="H564" s="26">
        <v>33400</v>
      </c>
      <c r="I564" s="31">
        <v>10200</v>
      </c>
      <c r="J564" s="25" t="s">
        <v>3349</v>
      </c>
      <c r="K564" s="26">
        <v>6000</v>
      </c>
      <c r="L564" s="25" t="s">
        <v>3350</v>
      </c>
      <c r="M564" s="14" t="s">
        <v>3351</v>
      </c>
      <c r="N564" s="14" t="s">
        <v>3195</v>
      </c>
    </row>
    <row r="565" spans="1:14" ht="67.5">
      <c r="A565" s="13">
        <v>29</v>
      </c>
      <c r="B565" s="14" t="s">
        <v>3352</v>
      </c>
      <c r="C565" s="14" t="s">
        <v>3353</v>
      </c>
      <c r="D565" s="15" t="s">
        <v>427</v>
      </c>
      <c r="E565" s="25" t="s">
        <v>3354</v>
      </c>
      <c r="F565" s="14" t="s">
        <v>84</v>
      </c>
      <c r="G565" s="14" t="s">
        <v>41</v>
      </c>
      <c r="H565" s="26">
        <v>2806037</v>
      </c>
      <c r="I565" s="31">
        <v>270067</v>
      </c>
      <c r="J565" s="25" t="s">
        <v>3355</v>
      </c>
      <c r="K565" s="26">
        <v>500000</v>
      </c>
      <c r="L565" s="25" t="s">
        <v>1689</v>
      </c>
      <c r="M565" s="14" t="s">
        <v>3356</v>
      </c>
      <c r="N565" s="14" t="s">
        <v>3195</v>
      </c>
    </row>
    <row r="566" spans="1:14" ht="67.5">
      <c r="A566" s="13">
        <v>30</v>
      </c>
      <c r="B566" s="14" t="s">
        <v>3357</v>
      </c>
      <c r="C566" s="14" t="s">
        <v>3358</v>
      </c>
      <c r="D566" s="15" t="s">
        <v>204</v>
      </c>
      <c r="E566" s="25" t="s">
        <v>3359</v>
      </c>
      <c r="F566" s="14" t="s">
        <v>33</v>
      </c>
      <c r="G566" s="14" t="s">
        <v>57</v>
      </c>
      <c r="H566" s="26">
        <v>45732</v>
      </c>
      <c r="I566" s="31">
        <v>8100</v>
      </c>
      <c r="J566" s="25" t="s">
        <v>3360</v>
      </c>
      <c r="K566" s="26">
        <v>5000</v>
      </c>
      <c r="L566" s="25" t="s">
        <v>3361</v>
      </c>
      <c r="M566" s="14" t="s">
        <v>3206</v>
      </c>
      <c r="N566" s="14" t="s">
        <v>3195</v>
      </c>
    </row>
    <row r="567" spans="1:14" ht="202.5">
      <c r="A567" s="13">
        <v>31</v>
      </c>
      <c r="B567" s="14" t="s">
        <v>3362</v>
      </c>
      <c r="C567" s="14" t="s">
        <v>3363</v>
      </c>
      <c r="D567" s="15" t="s">
        <v>217</v>
      </c>
      <c r="E567" s="25" t="s">
        <v>3364</v>
      </c>
      <c r="F567" s="14" t="s">
        <v>40</v>
      </c>
      <c r="G567" s="14" t="s">
        <v>3365</v>
      </c>
      <c r="H567" s="26">
        <v>49688</v>
      </c>
      <c r="I567" s="31">
        <v>8800</v>
      </c>
      <c r="J567" s="25" t="s">
        <v>3366</v>
      </c>
      <c r="K567" s="26">
        <v>3000</v>
      </c>
      <c r="L567" s="25" t="s">
        <v>1857</v>
      </c>
      <c r="M567" s="14" t="s">
        <v>3367</v>
      </c>
      <c r="N567" s="14" t="s">
        <v>3195</v>
      </c>
    </row>
    <row r="568" spans="1:14" ht="54">
      <c r="A568" s="13">
        <v>32</v>
      </c>
      <c r="B568" s="14" t="s">
        <v>3368</v>
      </c>
      <c r="C568" s="14" t="s">
        <v>3369</v>
      </c>
      <c r="D568" s="15" t="s">
        <v>2949</v>
      </c>
      <c r="E568" s="25" t="s">
        <v>3370</v>
      </c>
      <c r="F568" s="14" t="s">
        <v>40</v>
      </c>
      <c r="G568" s="14" t="s">
        <v>3365</v>
      </c>
      <c r="H568" s="26">
        <v>129218</v>
      </c>
      <c r="I568" s="31">
        <v>18000</v>
      </c>
      <c r="J568" s="25" t="s">
        <v>3371</v>
      </c>
      <c r="K568" s="26">
        <v>3000</v>
      </c>
      <c r="L568" s="25" t="s">
        <v>3372</v>
      </c>
      <c r="M568" s="14" t="s">
        <v>3373</v>
      </c>
      <c r="N568" s="14" t="s">
        <v>3195</v>
      </c>
    </row>
    <row r="569" spans="1:14" ht="121.5">
      <c r="A569" s="13">
        <v>33</v>
      </c>
      <c r="B569" s="14" t="s">
        <v>3374</v>
      </c>
      <c r="C569" s="14" t="s">
        <v>3375</v>
      </c>
      <c r="D569" s="15" t="s">
        <v>204</v>
      </c>
      <c r="E569" s="25" t="s">
        <v>3376</v>
      </c>
      <c r="F569" s="14" t="s">
        <v>84</v>
      </c>
      <c r="G569" s="14" t="s">
        <v>3365</v>
      </c>
      <c r="H569" s="26">
        <v>71595</v>
      </c>
      <c r="I569" s="31">
        <v>9015</v>
      </c>
      <c r="J569" s="25" t="s">
        <v>3377</v>
      </c>
      <c r="K569" s="26">
        <v>20000</v>
      </c>
      <c r="L569" s="25" t="s">
        <v>3378</v>
      </c>
      <c r="M569" s="14" t="s">
        <v>3379</v>
      </c>
      <c r="N569" s="14" t="s">
        <v>3195</v>
      </c>
    </row>
    <row r="570" spans="1:14" ht="40.5">
      <c r="A570" s="13">
        <v>34</v>
      </c>
      <c r="B570" s="14" t="s">
        <v>3380</v>
      </c>
      <c r="C570" s="14" t="s">
        <v>3381</v>
      </c>
      <c r="D570" s="15" t="s">
        <v>217</v>
      </c>
      <c r="E570" s="25" t="s">
        <v>3382</v>
      </c>
      <c r="F570" s="14" t="s">
        <v>84</v>
      </c>
      <c r="G570" s="14" t="s">
        <v>3365</v>
      </c>
      <c r="H570" s="26">
        <v>250000</v>
      </c>
      <c r="I570" s="31">
        <v>10650</v>
      </c>
      <c r="J570" s="25" t="s">
        <v>3383</v>
      </c>
      <c r="K570" s="26">
        <v>5000</v>
      </c>
      <c r="L570" s="25" t="s">
        <v>3384</v>
      </c>
      <c r="M570" s="14" t="s">
        <v>3385</v>
      </c>
      <c r="N570" s="14" t="s">
        <v>3195</v>
      </c>
    </row>
    <row r="571" spans="1:14" ht="189">
      <c r="A571" s="13">
        <v>35</v>
      </c>
      <c r="B571" s="14" t="s">
        <v>3386</v>
      </c>
      <c r="C571" s="14" t="s">
        <v>3387</v>
      </c>
      <c r="D571" s="15" t="s">
        <v>148</v>
      </c>
      <c r="E571" s="25" t="s">
        <v>3388</v>
      </c>
      <c r="F571" s="14" t="s">
        <v>919</v>
      </c>
      <c r="G571" s="14" t="s">
        <v>3365</v>
      </c>
      <c r="H571" s="26">
        <v>200000</v>
      </c>
      <c r="I571" s="31">
        <v>18000</v>
      </c>
      <c r="J571" s="25" t="s">
        <v>3389</v>
      </c>
      <c r="K571" s="26">
        <v>15000</v>
      </c>
      <c r="L571" s="25" t="s">
        <v>3390</v>
      </c>
      <c r="M571" s="14" t="s">
        <v>3391</v>
      </c>
      <c r="N571" s="14" t="s">
        <v>3195</v>
      </c>
    </row>
    <row r="572" spans="1:14" ht="81">
      <c r="A572" s="13">
        <v>36</v>
      </c>
      <c r="B572" s="14" t="s">
        <v>3392</v>
      </c>
      <c r="C572" s="14" t="s">
        <v>3393</v>
      </c>
      <c r="D572" s="15" t="s">
        <v>217</v>
      </c>
      <c r="E572" s="25" t="s">
        <v>3394</v>
      </c>
      <c r="F572" s="14" t="s">
        <v>84</v>
      </c>
      <c r="G572" s="14" t="s">
        <v>3365</v>
      </c>
      <c r="H572" s="26">
        <v>56735</v>
      </c>
      <c r="I572" s="31">
        <v>11034</v>
      </c>
      <c r="J572" s="25" t="s">
        <v>3395</v>
      </c>
      <c r="K572" s="26">
        <v>3000</v>
      </c>
      <c r="L572" s="25" t="s">
        <v>3396</v>
      </c>
      <c r="M572" s="14" t="s">
        <v>3397</v>
      </c>
      <c r="N572" s="14" t="s">
        <v>3195</v>
      </c>
    </row>
    <row r="573" spans="1:14" ht="54">
      <c r="A573" s="13">
        <v>37</v>
      </c>
      <c r="B573" s="14" t="s">
        <v>3398</v>
      </c>
      <c r="C573" s="14" t="s">
        <v>3399</v>
      </c>
      <c r="D573" s="15" t="s">
        <v>148</v>
      </c>
      <c r="E573" s="25" t="s">
        <v>3400</v>
      </c>
      <c r="F573" s="14" t="s">
        <v>84</v>
      </c>
      <c r="G573" s="14" t="s">
        <v>3365</v>
      </c>
      <c r="H573" s="26">
        <v>55200</v>
      </c>
      <c r="I573" s="31">
        <v>8400</v>
      </c>
      <c r="J573" s="25" t="s">
        <v>3401</v>
      </c>
      <c r="K573" s="26">
        <v>5500</v>
      </c>
      <c r="L573" s="25" t="s">
        <v>3402</v>
      </c>
      <c r="M573" s="14" t="s">
        <v>3403</v>
      </c>
      <c r="N573" s="14" t="s">
        <v>3195</v>
      </c>
    </row>
    <row r="574" spans="1:14" ht="108">
      <c r="A574" s="13">
        <v>38</v>
      </c>
      <c r="B574" s="14" t="s">
        <v>3404</v>
      </c>
      <c r="C574" s="14" t="s">
        <v>3405</v>
      </c>
      <c r="D574" s="15" t="s">
        <v>104</v>
      </c>
      <c r="E574" s="25" t="s">
        <v>3406</v>
      </c>
      <c r="F574" s="14" t="s">
        <v>84</v>
      </c>
      <c r="G574" s="14" t="s">
        <v>3365</v>
      </c>
      <c r="H574" s="26">
        <v>100361</v>
      </c>
      <c r="I574" s="31">
        <v>18912</v>
      </c>
      <c r="J574" s="25" t="s">
        <v>3407</v>
      </c>
      <c r="K574" s="26">
        <v>20000</v>
      </c>
      <c r="L574" s="25" t="s">
        <v>3408</v>
      </c>
      <c r="M574" s="14" t="s">
        <v>3409</v>
      </c>
      <c r="N574" s="14" t="s">
        <v>3195</v>
      </c>
    </row>
    <row r="575" spans="1:14" ht="94.5">
      <c r="A575" s="13">
        <v>39</v>
      </c>
      <c r="B575" s="14" t="s">
        <v>3410</v>
      </c>
      <c r="C575" s="14" t="s">
        <v>3411</v>
      </c>
      <c r="D575" s="15" t="s">
        <v>148</v>
      </c>
      <c r="E575" s="25" t="s">
        <v>3412</v>
      </c>
      <c r="F575" s="14" t="s">
        <v>554</v>
      </c>
      <c r="G575" s="14" t="s">
        <v>3365</v>
      </c>
      <c r="H575" s="26">
        <v>296800</v>
      </c>
      <c r="I575" s="31">
        <v>8500</v>
      </c>
      <c r="J575" s="25" t="s">
        <v>3413</v>
      </c>
      <c r="K575" s="26">
        <v>6000</v>
      </c>
      <c r="L575" s="25" t="s">
        <v>3414</v>
      </c>
      <c r="M575" s="14" t="s">
        <v>3415</v>
      </c>
      <c r="N575" s="14" t="s">
        <v>3195</v>
      </c>
    </row>
    <row r="576" spans="1:14" ht="67.5">
      <c r="A576" s="13">
        <v>40</v>
      </c>
      <c r="B576" s="14" t="s">
        <v>3416</v>
      </c>
      <c r="C576" s="14" t="s">
        <v>3417</v>
      </c>
      <c r="D576" s="15" t="s">
        <v>162</v>
      </c>
      <c r="E576" s="25" t="s">
        <v>3418</v>
      </c>
      <c r="F576" s="14" t="s">
        <v>3419</v>
      </c>
      <c r="G576" s="14" t="s">
        <v>3365</v>
      </c>
      <c r="H576" s="26">
        <v>51575</v>
      </c>
      <c r="I576" s="31">
        <v>4150</v>
      </c>
      <c r="J576" s="25" t="s">
        <v>3420</v>
      </c>
      <c r="K576" s="26">
        <v>5000</v>
      </c>
      <c r="L576" s="25" t="s">
        <v>3421</v>
      </c>
      <c r="M576" s="14" t="s">
        <v>3422</v>
      </c>
      <c r="N576" s="14" t="s">
        <v>3195</v>
      </c>
    </row>
    <row r="577" spans="1:14" ht="54">
      <c r="A577" s="13">
        <v>41</v>
      </c>
      <c r="B577" s="14" t="s">
        <v>3423</v>
      </c>
      <c r="C577" s="14" t="s">
        <v>3424</v>
      </c>
      <c r="D577" s="15" t="s">
        <v>204</v>
      </c>
      <c r="E577" s="25" t="s">
        <v>3425</v>
      </c>
      <c r="F577" s="14" t="s">
        <v>3419</v>
      </c>
      <c r="G577" s="14" t="s">
        <v>3365</v>
      </c>
      <c r="H577" s="26">
        <v>53000</v>
      </c>
      <c r="I577" s="31">
        <v>20797</v>
      </c>
      <c r="J577" s="25" t="s">
        <v>3426</v>
      </c>
      <c r="K577" s="26">
        <v>5000</v>
      </c>
      <c r="L577" s="25" t="s">
        <v>3427</v>
      </c>
      <c r="M577" s="14" t="s">
        <v>3428</v>
      </c>
      <c r="N577" s="14" t="s">
        <v>3195</v>
      </c>
    </row>
    <row r="578" spans="1:14" ht="67.5">
      <c r="A578" s="13">
        <v>42</v>
      </c>
      <c r="B578" s="14" t="s">
        <v>3429</v>
      </c>
      <c r="C578" s="14" t="s">
        <v>3430</v>
      </c>
      <c r="D578" s="15" t="s">
        <v>204</v>
      </c>
      <c r="E578" s="25" t="s">
        <v>3431</v>
      </c>
      <c r="F578" s="14" t="s">
        <v>795</v>
      </c>
      <c r="G578" s="14" t="s">
        <v>3365</v>
      </c>
      <c r="H578" s="26">
        <v>250000</v>
      </c>
      <c r="I578" s="31">
        <v>33280</v>
      </c>
      <c r="J578" s="25" t="s">
        <v>3432</v>
      </c>
      <c r="K578" s="26">
        <v>25000</v>
      </c>
      <c r="L578" s="25" t="s">
        <v>3433</v>
      </c>
      <c r="M578" s="14" t="s">
        <v>3434</v>
      </c>
      <c r="N578" s="14" t="s">
        <v>3195</v>
      </c>
    </row>
    <row r="579" spans="1:14" ht="121.5">
      <c r="A579" s="13">
        <v>43</v>
      </c>
      <c r="B579" s="14" t="s">
        <v>3435</v>
      </c>
      <c r="C579" s="14" t="s">
        <v>3436</v>
      </c>
      <c r="D579" s="15" t="s">
        <v>204</v>
      </c>
      <c r="E579" s="25" t="s">
        <v>3437</v>
      </c>
      <c r="F579" s="14" t="s">
        <v>40</v>
      </c>
      <c r="G579" s="14" t="s">
        <v>3438</v>
      </c>
      <c r="H579" s="26">
        <v>165828</v>
      </c>
      <c r="I579" s="31">
        <v>6500</v>
      </c>
      <c r="J579" s="25" t="s">
        <v>3439</v>
      </c>
      <c r="K579" s="26">
        <v>2000</v>
      </c>
      <c r="L579" s="25" t="s">
        <v>3440</v>
      </c>
      <c r="M579" s="14" t="s">
        <v>3441</v>
      </c>
      <c r="N579" s="14" t="s">
        <v>3195</v>
      </c>
    </row>
    <row r="580" spans="1:14" ht="81">
      <c r="A580" s="13">
        <v>44</v>
      </c>
      <c r="B580" s="14" t="s">
        <v>3442</v>
      </c>
      <c r="C580" s="14" t="s">
        <v>3443</v>
      </c>
      <c r="D580" s="15" t="s">
        <v>148</v>
      </c>
      <c r="E580" s="25" t="s">
        <v>3444</v>
      </c>
      <c r="F580" s="14" t="s">
        <v>40</v>
      </c>
      <c r="G580" s="14" t="s">
        <v>92</v>
      </c>
      <c r="H580" s="26">
        <v>32958</v>
      </c>
      <c r="I580" s="31">
        <v>3450</v>
      </c>
      <c r="J580" s="25" t="s">
        <v>3445</v>
      </c>
      <c r="K580" s="26">
        <v>4000</v>
      </c>
      <c r="L580" s="25" t="s">
        <v>3446</v>
      </c>
      <c r="M580" s="14" t="s">
        <v>3447</v>
      </c>
      <c r="N580" s="14" t="s">
        <v>3195</v>
      </c>
    </row>
    <row r="581" spans="1:14" ht="14.25">
      <c r="A581" s="13"/>
      <c r="B581" s="32" t="s">
        <v>3448</v>
      </c>
      <c r="C581" s="14"/>
      <c r="D581" s="15"/>
      <c r="E581" s="25"/>
      <c r="F581" s="14"/>
      <c r="G581" s="14"/>
      <c r="H581" s="26"/>
      <c r="I581" s="31"/>
      <c r="J581" s="25"/>
      <c r="K581" s="26"/>
      <c r="L581" s="25"/>
      <c r="M581" s="14"/>
      <c r="N581" s="14"/>
    </row>
    <row r="582" spans="1:14" ht="14.25">
      <c r="A582" s="10" t="s">
        <v>19</v>
      </c>
      <c r="B582" s="12">
        <f>COUNTIF(N583:N1591,"=钦州市人民政府")</f>
        <v>57</v>
      </c>
      <c r="C582" s="10"/>
      <c r="D582" s="11"/>
      <c r="E582" s="23"/>
      <c r="F582" s="21"/>
      <c r="G582" s="10"/>
      <c r="H582" s="24">
        <f>SUMIF(N583:N1591,"=钦州市人民政府",H583:H1591)</f>
        <v>6599935</v>
      </c>
      <c r="I582" s="22">
        <f>SUMIF(N583:N1591,"=钦州市人民政府",I583:I1591)</f>
        <v>1515850</v>
      </c>
      <c r="J582" s="29"/>
      <c r="K582" s="24">
        <f>SUMIF(N583:N1591,"=钦州市人民政府",K583:K1591)</f>
        <v>696000</v>
      </c>
      <c r="L582" s="30"/>
      <c r="M582" s="10"/>
      <c r="N582" s="10"/>
    </row>
    <row r="583" spans="1:14" ht="40.5">
      <c r="A583" s="13">
        <v>1</v>
      </c>
      <c r="B583" s="14" t="s">
        <v>3449</v>
      </c>
      <c r="C583" s="14" t="s">
        <v>3450</v>
      </c>
      <c r="D583" s="15" t="s">
        <v>170</v>
      </c>
      <c r="E583" s="25" t="s">
        <v>3451</v>
      </c>
      <c r="F583" s="14" t="s">
        <v>56</v>
      </c>
      <c r="G583" s="14" t="s">
        <v>3452</v>
      </c>
      <c r="H583" s="26">
        <v>65240</v>
      </c>
      <c r="I583" s="31">
        <v>2000</v>
      </c>
      <c r="J583" s="25" t="s">
        <v>3453</v>
      </c>
      <c r="K583" s="26">
        <v>5000</v>
      </c>
      <c r="L583" s="25" t="s">
        <v>3454</v>
      </c>
      <c r="M583" s="14" t="s">
        <v>3455</v>
      </c>
      <c r="N583" s="14" t="s">
        <v>3456</v>
      </c>
    </row>
    <row r="584" spans="1:14" ht="67.5">
      <c r="A584" s="13">
        <v>2</v>
      </c>
      <c r="B584" s="14" t="s">
        <v>3457</v>
      </c>
      <c r="C584" s="14" t="s">
        <v>3458</v>
      </c>
      <c r="D584" s="15" t="s">
        <v>170</v>
      </c>
      <c r="E584" s="25" t="s">
        <v>3459</v>
      </c>
      <c r="F584" s="14" t="s">
        <v>33</v>
      </c>
      <c r="G584" s="14" t="s">
        <v>3460</v>
      </c>
      <c r="H584" s="26">
        <v>21100</v>
      </c>
      <c r="I584" s="31">
        <v>23600</v>
      </c>
      <c r="J584" s="25" t="s">
        <v>3461</v>
      </c>
      <c r="K584" s="15">
        <v>500</v>
      </c>
      <c r="L584" s="25" t="s">
        <v>3462</v>
      </c>
      <c r="M584" s="14" t="s">
        <v>3463</v>
      </c>
      <c r="N584" s="14" t="s">
        <v>3456</v>
      </c>
    </row>
    <row r="585" spans="1:14" ht="54">
      <c r="A585" s="13">
        <v>3</v>
      </c>
      <c r="B585" s="14" t="s">
        <v>3464</v>
      </c>
      <c r="C585" s="14" t="s">
        <v>3465</v>
      </c>
      <c r="D585" s="15" t="s">
        <v>162</v>
      </c>
      <c r="E585" s="25" t="s">
        <v>3466</v>
      </c>
      <c r="F585" s="14" t="s">
        <v>1694</v>
      </c>
      <c r="G585" s="14" t="s">
        <v>848</v>
      </c>
      <c r="H585" s="26">
        <v>15028</v>
      </c>
      <c r="I585" s="31">
        <v>2500</v>
      </c>
      <c r="J585" s="25" t="s">
        <v>3467</v>
      </c>
      <c r="K585" s="26">
        <v>4000</v>
      </c>
      <c r="L585" s="25" t="s">
        <v>3468</v>
      </c>
      <c r="M585" s="14" t="s">
        <v>3469</v>
      </c>
      <c r="N585" s="14" t="s">
        <v>3456</v>
      </c>
    </row>
    <row r="586" spans="1:14" ht="40.5">
      <c r="A586" s="13">
        <v>4</v>
      </c>
      <c r="B586" s="14" t="s">
        <v>3470</v>
      </c>
      <c r="C586" s="14" t="s">
        <v>3471</v>
      </c>
      <c r="D586" s="15" t="s">
        <v>162</v>
      </c>
      <c r="E586" s="25" t="s">
        <v>3472</v>
      </c>
      <c r="F586" s="14" t="s">
        <v>56</v>
      </c>
      <c r="G586" s="14" t="s">
        <v>57</v>
      </c>
      <c r="H586" s="26">
        <v>15000</v>
      </c>
      <c r="I586" s="31">
        <v>1400</v>
      </c>
      <c r="J586" s="25" t="s">
        <v>3473</v>
      </c>
      <c r="K586" s="26">
        <v>5000</v>
      </c>
      <c r="L586" s="25" t="s">
        <v>2835</v>
      </c>
      <c r="M586" s="14" t="s">
        <v>3474</v>
      </c>
      <c r="N586" s="14" t="s">
        <v>3456</v>
      </c>
    </row>
    <row r="587" spans="1:14" ht="54">
      <c r="A587" s="13">
        <v>5</v>
      </c>
      <c r="B587" s="14" t="s">
        <v>3475</v>
      </c>
      <c r="C587" s="14" t="s">
        <v>3476</v>
      </c>
      <c r="D587" s="15" t="s">
        <v>170</v>
      </c>
      <c r="E587" s="25" t="s">
        <v>3477</v>
      </c>
      <c r="F587" s="14" t="s">
        <v>40</v>
      </c>
      <c r="G587" s="14" t="s">
        <v>3460</v>
      </c>
      <c r="H587" s="26">
        <v>40112</v>
      </c>
      <c r="I587" s="31">
        <v>26664</v>
      </c>
      <c r="J587" s="25" t="s">
        <v>3478</v>
      </c>
      <c r="K587" s="26">
        <v>5000</v>
      </c>
      <c r="L587" s="25" t="s">
        <v>3479</v>
      </c>
      <c r="M587" s="14" t="s">
        <v>3480</v>
      </c>
      <c r="N587" s="14" t="s">
        <v>3456</v>
      </c>
    </row>
    <row r="588" spans="1:14" ht="121.5">
      <c r="A588" s="13">
        <v>6</v>
      </c>
      <c r="B588" s="14" t="s">
        <v>3481</v>
      </c>
      <c r="C588" s="14" t="s">
        <v>3482</v>
      </c>
      <c r="D588" s="15" t="s">
        <v>170</v>
      </c>
      <c r="E588" s="25" t="s">
        <v>3483</v>
      </c>
      <c r="F588" s="14" t="s">
        <v>40</v>
      </c>
      <c r="G588" s="14" t="s">
        <v>3460</v>
      </c>
      <c r="H588" s="26">
        <v>27773</v>
      </c>
      <c r="I588" s="31">
        <v>18896</v>
      </c>
      <c r="J588" s="25" t="s">
        <v>3484</v>
      </c>
      <c r="K588" s="26">
        <v>5000</v>
      </c>
      <c r="L588" s="25" t="s">
        <v>3485</v>
      </c>
      <c r="M588" s="14" t="s">
        <v>3480</v>
      </c>
      <c r="N588" s="14" t="s">
        <v>3456</v>
      </c>
    </row>
    <row r="589" spans="1:14" ht="81">
      <c r="A589" s="13">
        <v>7</v>
      </c>
      <c r="B589" s="14" t="s">
        <v>3486</v>
      </c>
      <c r="C589" s="14" t="s">
        <v>3487</v>
      </c>
      <c r="D589" s="15" t="s">
        <v>162</v>
      </c>
      <c r="E589" s="25" t="s">
        <v>3488</v>
      </c>
      <c r="F589" s="14" t="s">
        <v>56</v>
      </c>
      <c r="G589" s="14" t="s">
        <v>1375</v>
      </c>
      <c r="H589" s="26">
        <v>17774</v>
      </c>
      <c r="I589" s="31">
        <v>5400</v>
      </c>
      <c r="J589" s="25" t="s">
        <v>3489</v>
      </c>
      <c r="K589" s="26">
        <v>3000</v>
      </c>
      <c r="L589" s="25" t="s">
        <v>3490</v>
      </c>
      <c r="M589" s="14" t="s">
        <v>3491</v>
      </c>
      <c r="N589" s="14" t="s">
        <v>3456</v>
      </c>
    </row>
    <row r="590" spans="1:14" ht="67.5">
      <c r="A590" s="13">
        <v>8</v>
      </c>
      <c r="B590" s="14" t="s">
        <v>3492</v>
      </c>
      <c r="C590" s="14" t="s">
        <v>3493</v>
      </c>
      <c r="D590" s="15" t="s">
        <v>162</v>
      </c>
      <c r="E590" s="25" t="s">
        <v>3494</v>
      </c>
      <c r="F590" s="14" t="s">
        <v>56</v>
      </c>
      <c r="G590" s="14" t="s">
        <v>57</v>
      </c>
      <c r="H590" s="26">
        <v>67199</v>
      </c>
      <c r="I590" s="31">
        <v>4800</v>
      </c>
      <c r="J590" s="25" t="s">
        <v>3495</v>
      </c>
      <c r="K590" s="26">
        <v>2000</v>
      </c>
      <c r="L590" s="25" t="s">
        <v>3496</v>
      </c>
      <c r="M590" s="14" t="s">
        <v>3497</v>
      </c>
      <c r="N590" s="14" t="s">
        <v>3456</v>
      </c>
    </row>
    <row r="591" spans="1:14" ht="54">
      <c r="A591" s="13">
        <v>9</v>
      </c>
      <c r="B591" s="14" t="s">
        <v>3498</v>
      </c>
      <c r="C591" s="14" t="s">
        <v>3499</v>
      </c>
      <c r="D591" s="15" t="s">
        <v>162</v>
      </c>
      <c r="E591" s="25" t="s">
        <v>3500</v>
      </c>
      <c r="F591" s="14" t="s">
        <v>880</v>
      </c>
      <c r="G591" s="14" t="s">
        <v>57</v>
      </c>
      <c r="H591" s="26">
        <v>380000</v>
      </c>
      <c r="I591" s="31">
        <v>33398</v>
      </c>
      <c r="J591" s="25" t="s">
        <v>3501</v>
      </c>
      <c r="K591" s="26">
        <v>8000</v>
      </c>
      <c r="L591" s="25" t="s">
        <v>3502</v>
      </c>
      <c r="M591" s="14" t="s">
        <v>3503</v>
      </c>
      <c r="N591" s="14" t="s">
        <v>3456</v>
      </c>
    </row>
    <row r="592" spans="1:14" ht="54">
      <c r="A592" s="13">
        <v>10</v>
      </c>
      <c r="B592" s="14" t="s">
        <v>3504</v>
      </c>
      <c r="C592" s="14" t="s">
        <v>3505</v>
      </c>
      <c r="D592" s="15" t="s">
        <v>162</v>
      </c>
      <c r="E592" s="25" t="s">
        <v>3506</v>
      </c>
      <c r="F592" s="14" t="s">
        <v>409</v>
      </c>
      <c r="G592" s="14" t="s">
        <v>57</v>
      </c>
      <c r="H592" s="26">
        <v>57143</v>
      </c>
      <c r="I592" s="31">
        <v>23530</v>
      </c>
      <c r="J592" s="25" t="s">
        <v>3507</v>
      </c>
      <c r="K592" s="26">
        <v>5000</v>
      </c>
      <c r="L592" s="25" t="s">
        <v>2835</v>
      </c>
      <c r="M592" s="14" t="s">
        <v>3497</v>
      </c>
      <c r="N592" s="14" t="s">
        <v>3456</v>
      </c>
    </row>
    <row r="593" spans="1:14" ht="216">
      <c r="A593" s="13">
        <v>11</v>
      </c>
      <c r="B593" s="14" t="s">
        <v>3508</v>
      </c>
      <c r="C593" s="14" t="s">
        <v>3509</v>
      </c>
      <c r="D593" s="15" t="s">
        <v>1381</v>
      </c>
      <c r="E593" s="25" t="s">
        <v>3510</v>
      </c>
      <c r="F593" s="14" t="s">
        <v>40</v>
      </c>
      <c r="G593" s="14" t="s">
        <v>3511</v>
      </c>
      <c r="H593" s="26">
        <v>45960</v>
      </c>
      <c r="I593" s="31">
        <v>16023</v>
      </c>
      <c r="J593" s="25" t="s">
        <v>3512</v>
      </c>
      <c r="K593" s="26">
        <v>5000</v>
      </c>
      <c r="L593" s="25" t="s">
        <v>3513</v>
      </c>
      <c r="M593" s="14" t="s">
        <v>3514</v>
      </c>
      <c r="N593" s="14" t="s">
        <v>3456</v>
      </c>
    </row>
    <row r="594" spans="1:14" ht="81">
      <c r="A594" s="13">
        <v>12</v>
      </c>
      <c r="B594" s="14" t="s">
        <v>3515</v>
      </c>
      <c r="C594" s="14" t="s">
        <v>3516</v>
      </c>
      <c r="D594" s="15" t="s">
        <v>1417</v>
      </c>
      <c r="E594" s="25" t="s">
        <v>3517</v>
      </c>
      <c r="F594" s="14" t="s">
        <v>675</v>
      </c>
      <c r="G594" s="14" t="s">
        <v>3518</v>
      </c>
      <c r="H594" s="26">
        <v>95454</v>
      </c>
      <c r="I594" s="31">
        <v>33837</v>
      </c>
      <c r="J594" s="25" t="s">
        <v>3519</v>
      </c>
      <c r="K594" s="26">
        <v>1000</v>
      </c>
      <c r="L594" s="25" t="s">
        <v>3520</v>
      </c>
      <c r="M594" s="14" t="s">
        <v>3521</v>
      </c>
      <c r="N594" s="14" t="s">
        <v>3456</v>
      </c>
    </row>
    <row r="595" spans="1:14" ht="94.5">
      <c r="A595" s="13">
        <v>13</v>
      </c>
      <c r="B595" s="14" t="s">
        <v>3522</v>
      </c>
      <c r="C595" s="14" t="s">
        <v>3523</v>
      </c>
      <c r="D595" s="15" t="s">
        <v>162</v>
      </c>
      <c r="E595" s="25" t="s">
        <v>3524</v>
      </c>
      <c r="F595" s="14" t="s">
        <v>3525</v>
      </c>
      <c r="G595" s="14" t="s">
        <v>3518</v>
      </c>
      <c r="H595" s="26">
        <v>118073</v>
      </c>
      <c r="I595" s="31">
        <v>97016</v>
      </c>
      <c r="J595" s="25" t="s">
        <v>3526</v>
      </c>
      <c r="K595" s="26">
        <v>10000</v>
      </c>
      <c r="L595" s="25" t="s">
        <v>3527</v>
      </c>
      <c r="M595" s="14" t="s">
        <v>3521</v>
      </c>
      <c r="N595" s="14" t="s">
        <v>3456</v>
      </c>
    </row>
    <row r="596" spans="1:14" ht="270">
      <c r="A596" s="13">
        <v>14</v>
      </c>
      <c r="B596" s="14" t="s">
        <v>3528</v>
      </c>
      <c r="C596" s="14" t="s">
        <v>3529</v>
      </c>
      <c r="D596" s="15" t="s">
        <v>162</v>
      </c>
      <c r="E596" s="25" t="s">
        <v>3530</v>
      </c>
      <c r="F596" s="14" t="s">
        <v>40</v>
      </c>
      <c r="G596" s="14" t="s">
        <v>3518</v>
      </c>
      <c r="H596" s="26">
        <v>36993</v>
      </c>
      <c r="I596" s="31">
        <v>24475</v>
      </c>
      <c r="J596" s="25" t="s">
        <v>3531</v>
      </c>
      <c r="K596" s="26">
        <v>15000</v>
      </c>
      <c r="L596" s="25" t="s">
        <v>3532</v>
      </c>
      <c r="M596" s="14" t="s">
        <v>3521</v>
      </c>
      <c r="N596" s="14" t="s">
        <v>3456</v>
      </c>
    </row>
    <row r="597" spans="1:14" ht="81">
      <c r="A597" s="13">
        <v>15</v>
      </c>
      <c r="B597" s="14" t="s">
        <v>3533</v>
      </c>
      <c r="C597" s="14" t="s">
        <v>3534</v>
      </c>
      <c r="D597" s="15" t="s">
        <v>170</v>
      </c>
      <c r="E597" s="25" t="s">
        <v>3535</v>
      </c>
      <c r="F597" s="14" t="s">
        <v>33</v>
      </c>
      <c r="G597" s="14" t="s">
        <v>3452</v>
      </c>
      <c r="H597" s="26">
        <v>60900</v>
      </c>
      <c r="I597" s="31">
        <v>34961</v>
      </c>
      <c r="J597" s="25" t="s">
        <v>3536</v>
      </c>
      <c r="K597" s="26">
        <v>8000</v>
      </c>
      <c r="L597" s="25" t="s">
        <v>3537</v>
      </c>
      <c r="M597" s="14" t="s">
        <v>3538</v>
      </c>
      <c r="N597" s="14" t="s">
        <v>3456</v>
      </c>
    </row>
    <row r="598" spans="1:14" ht="121.5">
      <c r="A598" s="13">
        <v>16</v>
      </c>
      <c r="B598" s="14" t="s">
        <v>3539</v>
      </c>
      <c r="C598" s="14" t="s">
        <v>3540</v>
      </c>
      <c r="D598" s="15" t="s">
        <v>170</v>
      </c>
      <c r="E598" s="25" t="s">
        <v>3541</v>
      </c>
      <c r="F598" s="14" t="s">
        <v>49</v>
      </c>
      <c r="G598" s="14" t="s">
        <v>1687</v>
      </c>
      <c r="H598" s="26">
        <v>138680</v>
      </c>
      <c r="I598" s="31">
        <v>65549</v>
      </c>
      <c r="J598" s="25" t="s">
        <v>3542</v>
      </c>
      <c r="K598" s="26">
        <v>6000</v>
      </c>
      <c r="L598" s="25" t="s">
        <v>3543</v>
      </c>
      <c r="M598" s="14" t="s">
        <v>3544</v>
      </c>
      <c r="N598" s="14" t="s">
        <v>3456</v>
      </c>
    </row>
    <row r="599" spans="1:14" ht="175.5">
      <c r="A599" s="13">
        <v>17</v>
      </c>
      <c r="B599" s="14" t="s">
        <v>3545</v>
      </c>
      <c r="C599" s="14" t="s">
        <v>3546</v>
      </c>
      <c r="D599" s="15" t="s">
        <v>170</v>
      </c>
      <c r="E599" s="25" t="s">
        <v>3547</v>
      </c>
      <c r="F599" s="14" t="s">
        <v>33</v>
      </c>
      <c r="G599" s="14" t="s">
        <v>848</v>
      </c>
      <c r="H599" s="26">
        <v>135201</v>
      </c>
      <c r="I599" s="31">
        <v>99754</v>
      </c>
      <c r="J599" s="25" t="s">
        <v>3548</v>
      </c>
      <c r="K599" s="26">
        <v>5000</v>
      </c>
      <c r="L599" s="25" t="s">
        <v>3549</v>
      </c>
      <c r="M599" s="14" t="s">
        <v>3550</v>
      </c>
      <c r="N599" s="14" t="s">
        <v>3456</v>
      </c>
    </row>
    <row r="600" spans="1:14" ht="94.5">
      <c r="A600" s="13">
        <v>18</v>
      </c>
      <c r="B600" s="14" t="s">
        <v>3551</v>
      </c>
      <c r="C600" s="14" t="s">
        <v>3552</v>
      </c>
      <c r="D600" s="15" t="s">
        <v>407</v>
      </c>
      <c r="E600" s="25" t="s">
        <v>3553</v>
      </c>
      <c r="F600" s="14" t="s">
        <v>940</v>
      </c>
      <c r="G600" s="14" t="s">
        <v>3554</v>
      </c>
      <c r="H600" s="26">
        <v>47058</v>
      </c>
      <c r="I600" s="31">
        <v>55684</v>
      </c>
      <c r="J600" s="25" t="s">
        <v>3555</v>
      </c>
      <c r="K600" s="15">
        <v>1000</v>
      </c>
      <c r="L600" s="25" t="s">
        <v>3556</v>
      </c>
      <c r="M600" s="14" t="s">
        <v>3557</v>
      </c>
      <c r="N600" s="14" t="s">
        <v>3456</v>
      </c>
    </row>
    <row r="601" spans="1:14" ht="67.5">
      <c r="A601" s="13">
        <v>19</v>
      </c>
      <c r="B601" s="14" t="s">
        <v>3558</v>
      </c>
      <c r="C601" s="14" t="s">
        <v>3559</v>
      </c>
      <c r="D601" s="15" t="s">
        <v>1124</v>
      </c>
      <c r="E601" s="25" t="s">
        <v>3560</v>
      </c>
      <c r="F601" s="14" t="s">
        <v>3561</v>
      </c>
      <c r="G601" s="14" t="s">
        <v>3562</v>
      </c>
      <c r="H601" s="26">
        <v>63700</v>
      </c>
      <c r="I601" s="31">
        <v>21112</v>
      </c>
      <c r="J601" s="25" t="s">
        <v>3563</v>
      </c>
      <c r="K601" s="15">
        <v>5000</v>
      </c>
      <c r="L601" s="25" t="s">
        <v>3468</v>
      </c>
      <c r="M601" s="14" t="s">
        <v>3564</v>
      </c>
      <c r="N601" s="14" t="s">
        <v>3456</v>
      </c>
    </row>
    <row r="602" spans="1:14" ht="81">
      <c r="A602" s="13">
        <v>20</v>
      </c>
      <c r="B602" s="14" t="s">
        <v>3565</v>
      </c>
      <c r="C602" s="14" t="s">
        <v>3566</v>
      </c>
      <c r="D602" s="15" t="s">
        <v>1462</v>
      </c>
      <c r="E602" s="25" t="s">
        <v>3567</v>
      </c>
      <c r="F602" s="14" t="s">
        <v>49</v>
      </c>
      <c r="G602" s="14" t="s">
        <v>1375</v>
      </c>
      <c r="H602" s="26">
        <v>1500000</v>
      </c>
      <c r="I602" s="31">
        <v>13731</v>
      </c>
      <c r="J602" s="25" t="s">
        <v>3568</v>
      </c>
      <c r="K602" s="26">
        <v>100000</v>
      </c>
      <c r="L602" s="25" t="s">
        <v>3569</v>
      </c>
      <c r="M602" s="14" t="s">
        <v>3570</v>
      </c>
      <c r="N602" s="14" t="s">
        <v>3456</v>
      </c>
    </row>
    <row r="603" spans="1:14" ht="108">
      <c r="A603" s="13">
        <v>21</v>
      </c>
      <c r="B603" s="14" t="s">
        <v>3571</v>
      </c>
      <c r="C603" s="14" t="s">
        <v>3572</v>
      </c>
      <c r="D603" s="15" t="s">
        <v>1462</v>
      </c>
      <c r="E603" s="25" t="s">
        <v>3573</v>
      </c>
      <c r="F603" s="14" t="s">
        <v>49</v>
      </c>
      <c r="G603" s="14" t="s">
        <v>1375</v>
      </c>
      <c r="H603" s="26">
        <v>425517</v>
      </c>
      <c r="I603" s="31">
        <v>1000</v>
      </c>
      <c r="J603" s="25" t="s">
        <v>3574</v>
      </c>
      <c r="K603" s="26">
        <v>50000</v>
      </c>
      <c r="L603" s="25" t="s">
        <v>3575</v>
      </c>
      <c r="M603" s="14" t="s">
        <v>3576</v>
      </c>
      <c r="N603" s="14" t="s">
        <v>3456</v>
      </c>
    </row>
    <row r="604" spans="1:14" ht="94.5">
      <c r="A604" s="13">
        <v>22</v>
      </c>
      <c r="B604" s="14" t="s">
        <v>3577</v>
      </c>
      <c r="C604" s="14" t="s">
        <v>3578</v>
      </c>
      <c r="D604" s="15" t="s">
        <v>1907</v>
      </c>
      <c r="E604" s="25" t="s">
        <v>3579</v>
      </c>
      <c r="F604" s="14" t="s">
        <v>49</v>
      </c>
      <c r="G604" s="14" t="s">
        <v>3452</v>
      </c>
      <c r="H604" s="26">
        <v>170000</v>
      </c>
      <c r="I604" s="31">
        <v>3000</v>
      </c>
      <c r="J604" s="25" t="s">
        <v>3580</v>
      </c>
      <c r="K604" s="26">
        <v>3500</v>
      </c>
      <c r="L604" s="25" t="s">
        <v>3581</v>
      </c>
      <c r="M604" s="14" t="s">
        <v>3582</v>
      </c>
      <c r="N604" s="14" t="s">
        <v>3456</v>
      </c>
    </row>
    <row r="605" spans="1:14" ht="67.5">
      <c r="A605" s="13">
        <v>23</v>
      </c>
      <c r="B605" s="14" t="s">
        <v>3583</v>
      </c>
      <c r="C605" s="14" t="s">
        <v>3584</v>
      </c>
      <c r="D605" s="15" t="s">
        <v>1907</v>
      </c>
      <c r="E605" s="25" t="s">
        <v>3585</v>
      </c>
      <c r="F605" s="14" t="s">
        <v>56</v>
      </c>
      <c r="G605" s="14" t="s">
        <v>57</v>
      </c>
      <c r="H605" s="26">
        <v>20000</v>
      </c>
      <c r="I605" s="31">
        <v>200</v>
      </c>
      <c r="J605" s="25" t="s">
        <v>3586</v>
      </c>
      <c r="K605" s="26">
        <v>5000</v>
      </c>
      <c r="L605" s="25" t="s">
        <v>3587</v>
      </c>
      <c r="M605" s="14" t="s">
        <v>3588</v>
      </c>
      <c r="N605" s="14" t="s">
        <v>3456</v>
      </c>
    </row>
    <row r="606" spans="1:14" ht="40.5">
      <c r="A606" s="13">
        <v>24</v>
      </c>
      <c r="B606" s="14" t="s">
        <v>3589</v>
      </c>
      <c r="C606" s="14" t="s">
        <v>3590</v>
      </c>
      <c r="D606" s="15" t="s">
        <v>400</v>
      </c>
      <c r="E606" s="25" t="s">
        <v>1048</v>
      </c>
      <c r="F606" s="14" t="s">
        <v>56</v>
      </c>
      <c r="G606" s="14" t="s">
        <v>848</v>
      </c>
      <c r="H606" s="26">
        <v>87078</v>
      </c>
      <c r="I606" s="31">
        <v>8000</v>
      </c>
      <c r="J606" s="25" t="s">
        <v>3591</v>
      </c>
      <c r="K606" s="26">
        <v>20000</v>
      </c>
      <c r="L606" s="25" t="s">
        <v>3592</v>
      </c>
      <c r="M606" s="14" t="s">
        <v>3593</v>
      </c>
      <c r="N606" s="14" t="s">
        <v>3456</v>
      </c>
    </row>
    <row r="607" spans="1:14" ht="94.5">
      <c r="A607" s="13">
        <v>25</v>
      </c>
      <c r="B607" s="14" t="s">
        <v>3594</v>
      </c>
      <c r="C607" s="14" t="s">
        <v>3595</v>
      </c>
      <c r="D607" s="15" t="s">
        <v>162</v>
      </c>
      <c r="E607" s="25" t="s">
        <v>3596</v>
      </c>
      <c r="F607" s="14" t="s">
        <v>40</v>
      </c>
      <c r="G607" s="14" t="s">
        <v>57</v>
      </c>
      <c r="H607" s="26">
        <v>40123</v>
      </c>
      <c r="I607" s="31">
        <v>10105</v>
      </c>
      <c r="J607" s="25" t="s">
        <v>3597</v>
      </c>
      <c r="K607" s="26">
        <v>10000</v>
      </c>
      <c r="L607" s="25" t="s">
        <v>3598</v>
      </c>
      <c r="M607" s="14" t="s">
        <v>3599</v>
      </c>
      <c r="N607" s="14" t="s">
        <v>3456</v>
      </c>
    </row>
    <row r="608" spans="1:14" ht="121.5">
      <c r="A608" s="13">
        <v>26</v>
      </c>
      <c r="B608" s="14" t="s">
        <v>3600</v>
      </c>
      <c r="C608" s="14" t="s">
        <v>3601</v>
      </c>
      <c r="D608" s="15" t="s">
        <v>400</v>
      </c>
      <c r="E608" s="25" t="s">
        <v>1048</v>
      </c>
      <c r="F608" s="14" t="s">
        <v>1694</v>
      </c>
      <c r="G608" s="14" t="s">
        <v>57</v>
      </c>
      <c r="H608" s="26">
        <v>91440</v>
      </c>
      <c r="I608" s="31">
        <v>17832</v>
      </c>
      <c r="J608" s="25" t="s">
        <v>3602</v>
      </c>
      <c r="K608" s="26">
        <v>25000</v>
      </c>
      <c r="L608" s="25" t="s">
        <v>3603</v>
      </c>
      <c r="M608" s="14" t="s">
        <v>3604</v>
      </c>
      <c r="N608" s="14" t="s">
        <v>3456</v>
      </c>
    </row>
    <row r="609" spans="1:14" ht="54">
      <c r="A609" s="13">
        <v>27</v>
      </c>
      <c r="B609" s="14" t="s">
        <v>3605</v>
      </c>
      <c r="C609" s="14" t="s">
        <v>3606</v>
      </c>
      <c r="D609" s="15" t="s">
        <v>625</v>
      </c>
      <c r="E609" s="25" t="s">
        <v>3607</v>
      </c>
      <c r="F609" s="14" t="s">
        <v>382</v>
      </c>
      <c r="G609" s="14" t="s">
        <v>57</v>
      </c>
      <c r="H609" s="26">
        <v>60000</v>
      </c>
      <c r="I609" s="31">
        <v>4500</v>
      </c>
      <c r="J609" s="25" t="s">
        <v>3608</v>
      </c>
      <c r="K609" s="26">
        <v>8000</v>
      </c>
      <c r="L609" s="25" t="s">
        <v>3609</v>
      </c>
      <c r="M609" s="14" t="s">
        <v>3610</v>
      </c>
      <c r="N609" s="14" t="s">
        <v>3456</v>
      </c>
    </row>
    <row r="610" spans="1:14" ht="67.5">
      <c r="A610" s="13">
        <v>28</v>
      </c>
      <c r="B610" s="14" t="s">
        <v>3611</v>
      </c>
      <c r="C610" s="14" t="s">
        <v>3612</v>
      </c>
      <c r="D610" s="15" t="s">
        <v>625</v>
      </c>
      <c r="E610" s="25" t="s">
        <v>3613</v>
      </c>
      <c r="F610" s="14" t="s">
        <v>1694</v>
      </c>
      <c r="G610" s="14" t="s">
        <v>57</v>
      </c>
      <c r="H610" s="26">
        <v>12758</v>
      </c>
      <c r="I610" s="31">
        <v>5000</v>
      </c>
      <c r="J610" s="25" t="s">
        <v>3614</v>
      </c>
      <c r="K610" s="26">
        <v>5000</v>
      </c>
      <c r="L610" s="25" t="s">
        <v>3615</v>
      </c>
      <c r="M610" s="14" t="s">
        <v>3616</v>
      </c>
      <c r="N610" s="14" t="s">
        <v>3456</v>
      </c>
    </row>
    <row r="611" spans="1:14" ht="54">
      <c r="A611" s="13">
        <v>29</v>
      </c>
      <c r="B611" s="14" t="s">
        <v>3617</v>
      </c>
      <c r="C611" s="14" t="s">
        <v>3618</v>
      </c>
      <c r="D611" s="15" t="s">
        <v>148</v>
      </c>
      <c r="E611" s="25" t="s">
        <v>3619</v>
      </c>
      <c r="F611" s="14" t="s">
        <v>1694</v>
      </c>
      <c r="G611" s="14" t="s">
        <v>57</v>
      </c>
      <c r="H611" s="26">
        <v>13000</v>
      </c>
      <c r="I611" s="31">
        <v>200</v>
      </c>
      <c r="J611" s="25" t="s">
        <v>3620</v>
      </c>
      <c r="K611" s="26">
        <v>3000</v>
      </c>
      <c r="L611" s="25" t="s">
        <v>3621</v>
      </c>
      <c r="M611" s="14" t="s">
        <v>3622</v>
      </c>
      <c r="N611" s="14" t="s">
        <v>3456</v>
      </c>
    </row>
    <row r="612" spans="1:14" ht="54">
      <c r="A612" s="13">
        <v>30</v>
      </c>
      <c r="B612" s="14" t="s">
        <v>3623</v>
      </c>
      <c r="C612" s="14" t="s">
        <v>3624</v>
      </c>
      <c r="D612" s="15" t="s">
        <v>400</v>
      </c>
      <c r="E612" s="25" t="s">
        <v>3625</v>
      </c>
      <c r="F612" s="14" t="s">
        <v>56</v>
      </c>
      <c r="G612" s="14" t="s">
        <v>848</v>
      </c>
      <c r="H612" s="26">
        <v>150000</v>
      </c>
      <c r="I612" s="31">
        <v>5000</v>
      </c>
      <c r="J612" s="25" t="s">
        <v>3626</v>
      </c>
      <c r="K612" s="26">
        <v>8000</v>
      </c>
      <c r="L612" s="25" t="s">
        <v>3627</v>
      </c>
      <c r="M612" s="14" t="s">
        <v>3628</v>
      </c>
      <c r="N612" s="14" t="s">
        <v>3456</v>
      </c>
    </row>
    <row r="613" spans="1:14" ht="81">
      <c r="A613" s="13">
        <v>31</v>
      </c>
      <c r="B613" s="14" t="s">
        <v>3629</v>
      </c>
      <c r="C613" s="14" t="s">
        <v>3630</v>
      </c>
      <c r="D613" s="15" t="s">
        <v>400</v>
      </c>
      <c r="E613" s="25" t="s">
        <v>3631</v>
      </c>
      <c r="F613" s="14" t="s">
        <v>56</v>
      </c>
      <c r="G613" s="14" t="s">
        <v>848</v>
      </c>
      <c r="H613" s="26">
        <v>49039</v>
      </c>
      <c r="I613" s="31">
        <v>8000</v>
      </c>
      <c r="J613" s="25" t="s">
        <v>3632</v>
      </c>
      <c r="K613" s="26">
        <v>8000</v>
      </c>
      <c r="L613" s="25" t="s">
        <v>3633</v>
      </c>
      <c r="M613" s="14" t="s">
        <v>3634</v>
      </c>
      <c r="N613" s="14" t="s">
        <v>3456</v>
      </c>
    </row>
    <row r="614" spans="1:14" ht="67.5">
      <c r="A614" s="13">
        <v>32</v>
      </c>
      <c r="B614" s="14" t="s">
        <v>3635</v>
      </c>
      <c r="C614" s="14" t="s">
        <v>3636</v>
      </c>
      <c r="D614" s="15" t="s">
        <v>217</v>
      </c>
      <c r="E614" s="25" t="s">
        <v>3637</v>
      </c>
      <c r="F614" s="14" t="s">
        <v>382</v>
      </c>
      <c r="G614" s="14" t="s">
        <v>57</v>
      </c>
      <c r="H614" s="26">
        <v>62000</v>
      </c>
      <c r="I614" s="31">
        <v>4000</v>
      </c>
      <c r="J614" s="25" t="s">
        <v>3638</v>
      </c>
      <c r="K614" s="26">
        <v>3000</v>
      </c>
      <c r="L614" s="25" t="s">
        <v>3639</v>
      </c>
      <c r="M614" s="14" t="s">
        <v>3640</v>
      </c>
      <c r="N614" s="14" t="s">
        <v>3456</v>
      </c>
    </row>
    <row r="615" spans="1:14" ht="67.5">
      <c r="A615" s="13">
        <v>33</v>
      </c>
      <c r="B615" s="14" t="s">
        <v>3641</v>
      </c>
      <c r="C615" s="14" t="s">
        <v>3642</v>
      </c>
      <c r="D615" s="15" t="s">
        <v>1462</v>
      </c>
      <c r="E615" s="25" t="s">
        <v>3643</v>
      </c>
      <c r="F615" s="14" t="s">
        <v>1694</v>
      </c>
      <c r="G615" s="14" t="s">
        <v>57</v>
      </c>
      <c r="H615" s="26">
        <v>34800</v>
      </c>
      <c r="I615" s="31">
        <v>12985</v>
      </c>
      <c r="J615" s="25" t="s">
        <v>3644</v>
      </c>
      <c r="K615" s="26">
        <v>10000</v>
      </c>
      <c r="L615" s="25" t="s">
        <v>3645</v>
      </c>
      <c r="M615" s="14" t="s">
        <v>3646</v>
      </c>
      <c r="N615" s="14" t="s">
        <v>3456</v>
      </c>
    </row>
    <row r="616" spans="1:14" ht="40.5">
      <c r="A616" s="13">
        <v>34</v>
      </c>
      <c r="B616" s="14" t="s">
        <v>3647</v>
      </c>
      <c r="C616" s="14" t="s">
        <v>3648</v>
      </c>
      <c r="D616" s="15" t="s">
        <v>331</v>
      </c>
      <c r="E616" s="25" t="s">
        <v>3649</v>
      </c>
      <c r="F616" s="14" t="s">
        <v>56</v>
      </c>
      <c r="G616" s="14" t="s">
        <v>57</v>
      </c>
      <c r="H616" s="26">
        <v>30000</v>
      </c>
      <c r="I616" s="31">
        <v>5659</v>
      </c>
      <c r="J616" s="25" t="s">
        <v>3650</v>
      </c>
      <c r="K616" s="26">
        <v>5000</v>
      </c>
      <c r="L616" s="25" t="s">
        <v>3651</v>
      </c>
      <c r="M616" s="14" t="s">
        <v>3652</v>
      </c>
      <c r="N616" s="14" t="s">
        <v>3456</v>
      </c>
    </row>
    <row r="617" spans="1:14" ht="94.5">
      <c r="A617" s="13">
        <v>35</v>
      </c>
      <c r="B617" s="14" t="s">
        <v>3653</v>
      </c>
      <c r="C617" s="14" t="s">
        <v>3654</v>
      </c>
      <c r="D617" s="15" t="s">
        <v>1206</v>
      </c>
      <c r="E617" s="25" t="s">
        <v>3655</v>
      </c>
      <c r="F617" s="14" t="s">
        <v>56</v>
      </c>
      <c r="G617" s="14" t="s">
        <v>57</v>
      </c>
      <c r="H617" s="26">
        <v>30000</v>
      </c>
      <c r="I617" s="31">
        <v>4000</v>
      </c>
      <c r="J617" s="25" t="s">
        <v>3656</v>
      </c>
      <c r="K617" s="26">
        <v>5000</v>
      </c>
      <c r="L617" s="25" t="s">
        <v>3657</v>
      </c>
      <c r="M617" s="14" t="s">
        <v>3658</v>
      </c>
      <c r="N617" s="14" t="s">
        <v>3456</v>
      </c>
    </row>
    <row r="618" spans="1:14" ht="81">
      <c r="A618" s="13">
        <v>36</v>
      </c>
      <c r="B618" s="14" t="s">
        <v>3659</v>
      </c>
      <c r="C618" s="14" t="s">
        <v>3660</v>
      </c>
      <c r="D618" s="15" t="s">
        <v>148</v>
      </c>
      <c r="E618" s="25" t="s">
        <v>3661</v>
      </c>
      <c r="F618" s="14" t="s">
        <v>1694</v>
      </c>
      <c r="G618" s="14" t="s">
        <v>57</v>
      </c>
      <c r="H618" s="26">
        <v>53000</v>
      </c>
      <c r="I618" s="31">
        <v>5000</v>
      </c>
      <c r="J618" s="25" t="s">
        <v>3662</v>
      </c>
      <c r="K618" s="26">
        <v>5000</v>
      </c>
      <c r="L618" s="25" t="s">
        <v>3663</v>
      </c>
      <c r="M618" s="14" t="s">
        <v>3664</v>
      </c>
      <c r="N618" s="14" t="s">
        <v>3456</v>
      </c>
    </row>
    <row r="619" spans="1:14" ht="94.5">
      <c r="A619" s="13">
        <v>37</v>
      </c>
      <c r="B619" s="14" t="s">
        <v>3665</v>
      </c>
      <c r="C619" s="14" t="s">
        <v>3666</v>
      </c>
      <c r="D619" s="15" t="s">
        <v>1462</v>
      </c>
      <c r="E619" s="25" t="s">
        <v>3667</v>
      </c>
      <c r="F619" s="14" t="s">
        <v>56</v>
      </c>
      <c r="G619" s="14" t="s">
        <v>848</v>
      </c>
      <c r="H619" s="26">
        <v>64306</v>
      </c>
      <c r="I619" s="31">
        <v>18700</v>
      </c>
      <c r="J619" s="25" t="s">
        <v>3668</v>
      </c>
      <c r="K619" s="26">
        <v>2000</v>
      </c>
      <c r="L619" s="25" t="s">
        <v>3669</v>
      </c>
      <c r="M619" s="14" t="s">
        <v>3670</v>
      </c>
      <c r="N619" s="14" t="s">
        <v>3456</v>
      </c>
    </row>
    <row r="620" spans="1:14" ht="54">
      <c r="A620" s="13">
        <v>38</v>
      </c>
      <c r="B620" s="14" t="s">
        <v>3671</v>
      </c>
      <c r="C620" s="14" t="s">
        <v>3672</v>
      </c>
      <c r="D620" s="15" t="s">
        <v>1462</v>
      </c>
      <c r="E620" s="25" t="s">
        <v>3673</v>
      </c>
      <c r="F620" s="14" t="s">
        <v>1694</v>
      </c>
      <c r="G620" s="14" t="s">
        <v>848</v>
      </c>
      <c r="H620" s="26">
        <v>57257</v>
      </c>
      <c r="I620" s="31">
        <v>11837</v>
      </c>
      <c r="J620" s="25" t="s">
        <v>3674</v>
      </c>
      <c r="K620" s="26">
        <v>10000</v>
      </c>
      <c r="L620" s="25" t="s">
        <v>3675</v>
      </c>
      <c r="M620" s="14" t="s">
        <v>3676</v>
      </c>
      <c r="N620" s="14" t="s">
        <v>3456</v>
      </c>
    </row>
    <row r="621" spans="1:14" ht="54">
      <c r="A621" s="13">
        <v>39</v>
      </c>
      <c r="B621" s="14" t="s">
        <v>3677</v>
      </c>
      <c r="C621" s="14" t="s">
        <v>3678</v>
      </c>
      <c r="D621" s="15" t="s">
        <v>148</v>
      </c>
      <c r="E621" s="25" t="s">
        <v>3679</v>
      </c>
      <c r="F621" s="14" t="s">
        <v>3680</v>
      </c>
      <c r="G621" s="14" t="s">
        <v>57</v>
      </c>
      <c r="H621" s="26">
        <v>91500</v>
      </c>
      <c r="I621" s="31">
        <v>57300</v>
      </c>
      <c r="J621" s="25" t="s">
        <v>3681</v>
      </c>
      <c r="K621" s="26">
        <v>8000</v>
      </c>
      <c r="L621" s="25" t="s">
        <v>3682</v>
      </c>
      <c r="M621" s="14" t="s">
        <v>3683</v>
      </c>
      <c r="N621" s="14" t="s">
        <v>3456</v>
      </c>
    </row>
    <row r="622" spans="1:14" ht="81">
      <c r="A622" s="13">
        <v>40</v>
      </c>
      <c r="B622" s="14" t="s">
        <v>3684</v>
      </c>
      <c r="C622" s="14" t="s">
        <v>3685</v>
      </c>
      <c r="D622" s="15" t="s">
        <v>217</v>
      </c>
      <c r="E622" s="25" t="s">
        <v>3686</v>
      </c>
      <c r="F622" s="14" t="s">
        <v>919</v>
      </c>
      <c r="G622" s="14" t="s">
        <v>57</v>
      </c>
      <c r="H622" s="26">
        <v>63148</v>
      </c>
      <c r="I622" s="31">
        <v>40518</v>
      </c>
      <c r="J622" s="25" t="s">
        <v>3687</v>
      </c>
      <c r="K622" s="26">
        <v>2000</v>
      </c>
      <c r="L622" s="25" t="s">
        <v>3688</v>
      </c>
      <c r="M622" s="14" t="s">
        <v>3689</v>
      </c>
      <c r="N622" s="14" t="s">
        <v>3456</v>
      </c>
    </row>
    <row r="623" spans="1:14" ht="54">
      <c r="A623" s="13">
        <v>41</v>
      </c>
      <c r="B623" s="14" t="s">
        <v>3690</v>
      </c>
      <c r="C623" s="14" t="s">
        <v>3691</v>
      </c>
      <c r="D623" s="15" t="s">
        <v>400</v>
      </c>
      <c r="E623" s="25" t="s">
        <v>3692</v>
      </c>
      <c r="F623" s="14" t="s">
        <v>795</v>
      </c>
      <c r="G623" s="14" t="s">
        <v>848</v>
      </c>
      <c r="H623" s="26">
        <v>87830</v>
      </c>
      <c r="I623" s="31">
        <v>57266</v>
      </c>
      <c r="J623" s="25" t="s">
        <v>3693</v>
      </c>
      <c r="K623" s="26">
        <v>20000</v>
      </c>
      <c r="L623" s="25" t="s">
        <v>3694</v>
      </c>
      <c r="M623" s="14" t="s">
        <v>3593</v>
      </c>
      <c r="N623" s="14" t="s">
        <v>3456</v>
      </c>
    </row>
    <row r="624" spans="1:14" ht="202.5">
      <c r="A624" s="13">
        <v>42</v>
      </c>
      <c r="B624" s="14" t="s">
        <v>3695</v>
      </c>
      <c r="C624" s="14" t="s">
        <v>3696</v>
      </c>
      <c r="D624" s="15" t="s">
        <v>217</v>
      </c>
      <c r="E624" s="25" t="s">
        <v>3697</v>
      </c>
      <c r="F624" s="14" t="s">
        <v>84</v>
      </c>
      <c r="G624" s="14" t="s">
        <v>3460</v>
      </c>
      <c r="H624" s="26">
        <v>65680</v>
      </c>
      <c r="I624" s="31">
        <v>34900</v>
      </c>
      <c r="J624" s="25" t="s">
        <v>3698</v>
      </c>
      <c r="K624" s="26">
        <v>5000</v>
      </c>
      <c r="L624" s="25" t="s">
        <v>3699</v>
      </c>
      <c r="M624" s="14" t="s">
        <v>3469</v>
      </c>
      <c r="N624" s="14" t="s">
        <v>3456</v>
      </c>
    </row>
    <row r="625" spans="1:14" ht="81">
      <c r="A625" s="13">
        <v>43</v>
      </c>
      <c r="B625" s="14" t="s">
        <v>3700</v>
      </c>
      <c r="C625" s="14" t="s">
        <v>3701</v>
      </c>
      <c r="D625" s="15" t="s">
        <v>148</v>
      </c>
      <c r="E625" s="25" t="s">
        <v>3702</v>
      </c>
      <c r="F625" s="14" t="s">
        <v>84</v>
      </c>
      <c r="G625" s="14" t="s">
        <v>3460</v>
      </c>
      <c r="H625" s="26">
        <v>56385</v>
      </c>
      <c r="I625" s="31">
        <v>14480</v>
      </c>
      <c r="J625" s="25" t="s">
        <v>3703</v>
      </c>
      <c r="K625" s="26">
        <v>1500</v>
      </c>
      <c r="L625" s="25" t="s">
        <v>3704</v>
      </c>
      <c r="M625" s="14" t="s">
        <v>3469</v>
      </c>
      <c r="N625" s="14" t="s">
        <v>3456</v>
      </c>
    </row>
    <row r="626" spans="1:14" ht="40.5">
      <c r="A626" s="13">
        <v>44</v>
      </c>
      <c r="B626" s="14" t="s">
        <v>3705</v>
      </c>
      <c r="C626" s="14" t="s">
        <v>3706</v>
      </c>
      <c r="D626" s="15" t="s">
        <v>400</v>
      </c>
      <c r="E626" s="25" t="s">
        <v>3707</v>
      </c>
      <c r="F626" s="14" t="s">
        <v>40</v>
      </c>
      <c r="G626" s="14" t="s">
        <v>57</v>
      </c>
      <c r="H626" s="26">
        <v>32068</v>
      </c>
      <c r="I626" s="31">
        <v>32600</v>
      </c>
      <c r="J626" s="25" t="s">
        <v>3708</v>
      </c>
      <c r="K626" s="26">
        <v>2000</v>
      </c>
      <c r="L626" s="25" t="s">
        <v>3709</v>
      </c>
      <c r="M626" s="14" t="s">
        <v>3710</v>
      </c>
      <c r="N626" s="14" t="s">
        <v>3456</v>
      </c>
    </row>
    <row r="627" spans="1:14" ht="54">
      <c r="A627" s="13">
        <v>45</v>
      </c>
      <c r="B627" s="14" t="s">
        <v>3711</v>
      </c>
      <c r="C627" s="14" t="s">
        <v>3712</v>
      </c>
      <c r="D627" s="15" t="s">
        <v>380</v>
      </c>
      <c r="E627" s="25" t="s">
        <v>3713</v>
      </c>
      <c r="F627" s="14" t="s">
        <v>84</v>
      </c>
      <c r="G627" s="14" t="s">
        <v>57</v>
      </c>
      <c r="H627" s="26">
        <v>115000</v>
      </c>
      <c r="I627" s="31">
        <v>5000</v>
      </c>
      <c r="J627" s="25" t="s">
        <v>3714</v>
      </c>
      <c r="K627" s="26">
        <v>5000</v>
      </c>
      <c r="L627" s="25" t="s">
        <v>3715</v>
      </c>
      <c r="M627" s="14" t="s">
        <v>3716</v>
      </c>
      <c r="N627" s="14" t="s">
        <v>3456</v>
      </c>
    </row>
    <row r="628" spans="1:14" ht="108">
      <c r="A628" s="13">
        <v>46</v>
      </c>
      <c r="B628" s="14" t="s">
        <v>3717</v>
      </c>
      <c r="C628" s="14" t="s">
        <v>3718</v>
      </c>
      <c r="D628" s="15" t="s">
        <v>1462</v>
      </c>
      <c r="E628" s="25" t="s">
        <v>3719</v>
      </c>
      <c r="F628" s="14" t="s">
        <v>33</v>
      </c>
      <c r="G628" s="14" t="s">
        <v>1375</v>
      </c>
      <c r="H628" s="26">
        <v>1212000</v>
      </c>
      <c r="I628" s="31">
        <v>381585</v>
      </c>
      <c r="J628" s="25" t="s">
        <v>3720</v>
      </c>
      <c r="K628" s="26">
        <v>200000</v>
      </c>
      <c r="L628" s="25" t="s">
        <v>3721</v>
      </c>
      <c r="M628" s="14" t="s">
        <v>3722</v>
      </c>
      <c r="N628" s="14" t="s">
        <v>3456</v>
      </c>
    </row>
    <row r="629" spans="1:14" ht="81">
      <c r="A629" s="13">
        <v>47</v>
      </c>
      <c r="B629" s="14" t="s">
        <v>3723</v>
      </c>
      <c r="C629" s="14" t="s">
        <v>3724</v>
      </c>
      <c r="D629" s="15" t="s">
        <v>82</v>
      </c>
      <c r="E629" s="25" t="s">
        <v>3725</v>
      </c>
      <c r="F629" s="14" t="s">
        <v>33</v>
      </c>
      <c r="G629" s="14" t="s">
        <v>57</v>
      </c>
      <c r="H629" s="26">
        <v>30000</v>
      </c>
      <c r="I629" s="31">
        <v>24096</v>
      </c>
      <c r="J629" s="25" t="s">
        <v>3726</v>
      </c>
      <c r="K629" s="26">
        <v>6000</v>
      </c>
      <c r="L629" s="25" t="s">
        <v>3727</v>
      </c>
      <c r="M629" s="14" t="s">
        <v>3728</v>
      </c>
      <c r="N629" s="14" t="s">
        <v>3456</v>
      </c>
    </row>
    <row r="630" spans="1:14" ht="54">
      <c r="A630" s="13">
        <v>48</v>
      </c>
      <c r="B630" s="14" t="s">
        <v>3729</v>
      </c>
      <c r="C630" s="14" t="s">
        <v>3730</v>
      </c>
      <c r="D630" s="15" t="s">
        <v>268</v>
      </c>
      <c r="E630" s="25" t="s">
        <v>3731</v>
      </c>
      <c r="F630" s="14" t="s">
        <v>33</v>
      </c>
      <c r="G630" s="14" t="s">
        <v>848</v>
      </c>
      <c r="H630" s="26">
        <v>30000</v>
      </c>
      <c r="I630" s="31">
        <v>14000</v>
      </c>
      <c r="J630" s="25" t="s">
        <v>3732</v>
      </c>
      <c r="K630" s="26">
        <v>16000</v>
      </c>
      <c r="L630" s="25" t="s">
        <v>3733</v>
      </c>
      <c r="M630" s="14" t="s">
        <v>3734</v>
      </c>
      <c r="N630" s="14" t="s">
        <v>3456</v>
      </c>
    </row>
    <row r="631" spans="1:14" ht="40.5">
      <c r="A631" s="13">
        <v>49</v>
      </c>
      <c r="B631" s="14" t="s">
        <v>3735</v>
      </c>
      <c r="C631" s="14" t="s">
        <v>3736</v>
      </c>
      <c r="D631" s="15" t="s">
        <v>75</v>
      </c>
      <c r="E631" s="25" t="s">
        <v>3737</v>
      </c>
      <c r="F631" s="14" t="s">
        <v>3738</v>
      </c>
      <c r="G631" s="14" t="s">
        <v>781</v>
      </c>
      <c r="H631" s="26">
        <v>53000</v>
      </c>
      <c r="I631" s="31">
        <v>19267</v>
      </c>
      <c r="J631" s="25" t="s">
        <v>3739</v>
      </c>
      <c r="K631" s="26">
        <v>8000</v>
      </c>
      <c r="L631" s="25" t="s">
        <v>3740</v>
      </c>
      <c r="M631" s="14" t="s">
        <v>3741</v>
      </c>
      <c r="N631" s="14" t="s">
        <v>3456</v>
      </c>
    </row>
    <row r="632" spans="1:14" ht="54">
      <c r="A632" s="13">
        <v>50</v>
      </c>
      <c r="B632" s="14" t="s">
        <v>3742</v>
      </c>
      <c r="C632" s="14" t="s">
        <v>3743</v>
      </c>
      <c r="D632" s="15" t="s">
        <v>826</v>
      </c>
      <c r="E632" s="25" t="s">
        <v>3744</v>
      </c>
      <c r="F632" s="14" t="s">
        <v>24</v>
      </c>
      <c r="G632" s="14" t="s">
        <v>164</v>
      </c>
      <c r="H632" s="26">
        <v>26859</v>
      </c>
      <c r="I632" s="31">
        <v>28309</v>
      </c>
      <c r="J632" s="25" t="s">
        <v>3745</v>
      </c>
      <c r="K632" s="26">
        <v>500</v>
      </c>
      <c r="L632" s="25" t="s">
        <v>3746</v>
      </c>
      <c r="M632" s="14" t="s">
        <v>3747</v>
      </c>
      <c r="N632" s="14" t="s">
        <v>3456</v>
      </c>
    </row>
    <row r="633" spans="1:14" ht="54">
      <c r="A633" s="13">
        <v>51</v>
      </c>
      <c r="B633" s="14" t="s">
        <v>3748</v>
      </c>
      <c r="C633" s="14" t="s">
        <v>3749</v>
      </c>
      <c r="D633" s="15" t="s">
        <v>248</v>
      </c>
      <c r="E633" s="25" t="s">
        <v>3750</v>
      </c>
      <c r="F633" s="14" t="s">
        <v>382</v>
      </c>
      <c r="G633" s="14" t="s">
        <v>3460</v>
      </c>
      <c r="H633" s="26">
        <v>182555</v>
      </c>
      <c r="I633" s="31">
        <v>28200</v>
      </c>
      <c r="J633" s="25" t="s">
        <v>3751</v>
      </c>
      <c r="K633" s="26">
        <v>20000</v>
      </c>
      <c r="L633" s="25" t="s">
        <v>3752</v>
      </c>
      <c r="M633" s="14" t="s">
        <v>3469</v>
      </c>
      <c r="N633" s="14" t="s">
        <v>3456</v>
      </c>
    </row>
    <row r="634" spans="1:14" ht="54">
      <c r="A634" s="13">
        <v>52</v>
      </c>
      <c r="B634" s="14" t="s">
        <v>3753</v>
      </c>
      <c r="C634" s="14" t="s">
        <v>3754</v>
      </c>
      <c r="D634" s="15" t="s">
        <v>248</v>
      </c>
      <c r="E634" s="25" t="s">
        <v>3755</v>
      </c>
      <c r="F634" s="14" t="s">
        <v>56</v>
      </c>
      <c r="G634" s="14" t="s">
        <v>57</v>
      </c>
      <c r="H634" s="26">
        <v>12000</v>
      </c>
      <c r="I634" s="31">
        <v>5000</v>
      </c>
      <c r="J634" s="25" t="s">
        <v>3756</v>
      </c>
      <c r="K634" s="26">
        <v>3000</v>
      </c>
      <c r="L634" s="25" t="s">
        <v>3757</v>
      </c>
      <c r="M634" s="14" t="s">
        <v>3758</v>
      </c>
      <c r="N634" s="14" t="s">
        <v>3456</v>
      </c>
    </row>
    <row r="635" spans="1:14" ht="67.5">
      <c r="A635" s="13">
        <v>53</v>
      </c>
      <c r="B635" s="14" t="s">
        <v>3759</v>
      </c>
      <c r="C635" s="14" t="s">
        <v>3760</v>
      </c>
      <c r="D635" s="15" t="s">
        <v>75</v>
      </c>
      <c r="E635" s="25" t="s">
        <v>3761</v>
      </c>
      <c r="F635" s="14" t="s">
        <v>56</v>
      </c>
      <c r="G635" s="14" t="s">
        <v>57</v>
      </c>
      <c r="H635" s="26">
        <v>26217</v>
      </c>
      <c r="I635" s="31">
        <v>4800</v>
      </c>
      <c r="J635" s="25" t="s">
        <v>3762</v>
      </c>
      <c r="K635" s="26">
        <v>3000</v>
      </c>
      <c r="L635" s="25" t="s">
        <v>3763</v>
      </c>
      <c r="M635" s="14" t="s">
        <v>3497</v>
      </c>
      <c r="N635" s="14" t="s">
        <v>3456</v>
      </c>
    </row>
    <row r="636" spans="1:14" ht="40.5">
      <c r="A636" s="13">
        <v>54</v>
      </c>
      <c r="B636" s="14" t="s">
        <v>3764</v>
      </c>
      <c r="C636" s="14" t="s">
        <v>3765</v>
      </c>
      <c r="D636" s="15" t="s">
        <v>1462</v>
      </c>
      <c r="E636" s="25" t="s">
        <v>3766</v>
      </c>
      <c r="F636" s="14" t="s">
        <v>33</v>
      </c>
      <c r="G636" s="14" t="s">
        <v>57</v>
      </c>
      <c r="H636" s="26">
        <v>12000</v>
      </c>
      <c r="I636" s="31">
        <v>15081</v>
      </c>
      <c r="J636" s="25" t="s">
        <v>3767</v>
      </c>
      <c r="K636" s="26">
        <v>3000</v>
      </c>
      <c r="L636" s="25" t="s">
        <v>3768</v>
      </c>
      <c r="M636" s="14" t="s">
        <v>3769</v>
      </c>
      <c r="N636" s="14" t="s">
        <v>3456</v>
      </c>
    </row>
    <row r="637" spans="1:14" ht="54">
      <c r="A637" s="13">
        <v>55</v>
      </c>
      <c r="B637" s="14" t="s">
        <v>3770</v>
      </c>
      <c r="C637" s="14" t="s">
        <v>3771</v>
      </c>
      <c r="D637" s="15" t="s">
        <v>128</v>
      </c>
      <c r="E637" s="25" t="s">
        <v>3772</v>
      </c>
      <c r="F637" s="14" t="s">
        <v>1694</v>
      </c>
      <c r="G637" s="14" t="s">
        <v>848</v>
      </c>
      <c r="H637" s="26">
        <v>12670</v>
      </c>
      <c r="I637" s="31">
        <v>3600</v>
      </c>
      <c r="J637" s="25" t="s">
        <v>3773</v>
      </c>
      <c r="K637" s="26">
        <v>3000</v>
      </c>
      <c r="L637" s="25" t="s">
        <v>3774</v>
      </c>
      <c r="M637" s="14" t="s">
        <v>3676</v>
      </c>
      <c r="N637" s="14" t="s">
        <v>3456</v>
      </c>
    </row>
    <row r="638" spans="1:14" ht="54">
      <c r="A638" s="13">
        <v>56</v>
      </c>
      <c r="B638" s="14" t="s">
        <v>3775</v>
      </c>
      <c r="C638" s="14" t="s">
        <v>3776</v>
      </c>
      <c r="D638" s="15" t="s">
        <v>75</v>
      </c>
      <c r="E638" s="25" t="s">
        <v>3777</v>
      </c>
      <c r="F638" s="14" t="s">
        <v>1694</v>
      </c>
      <c r="G638" s="14" t="s">
        <v>57</v>
      </c>
      <c r="H638" s="26">
        <v>38100</v>
      </c>
      <c r="I638" s="31">
        <v>19500</v>
      </c>
      <c r="J638" s="25" t="s">
        <v>3778</v>
      </c>
      <c r="K638" s="26">
        <v>3000</v>
      </c>
      <c r="L638" s="25" t="s">
        <v>3779</v>
      </c>
      <c r="M638" s="14" t="s">
        <v>3780</v>
      </c>
      <c r="N638" s="14" t="s">
        <v>3456</v>
      </c>
    </row>
    <row r="639" spans="1:14" ht="54">
      <c r="A639" s="13">
        <v>57</v>
      </c>
      <c r="B639" s="14" t="s">
        <v>3781</v>
      </c>
      <c r="C639" s="14" t="s">
        <v>3782</v>
      </c>
      <c r="D639" s="15" t="s">
        <v>1496</v>
      </c>
      <c r="E639" s="25" t="s">
        <v>3783</v>
      </c>
      <c r="F639" s="14" t="s">
        <v>40</v>
      </c>
      <c r="G639" s="14" t="s">
        <v>848</v>
      </c>
      <c r="H639" s="26">
        <v>54217</v>
      </c>
      <c r="I639" s="31">
        <v>1000</v>
      </c>
      <c r="J639" s="25" t="s">
        <v>3784</v>
      </c>
      <c r="K639" s="26">
        <v>3000</v>
      </c>
      <c r="L639" s="25" t="s">
        <v>3785</v>
      </c>
      <c r="M639" s="14" t="s">
        <v>3786</v>
      </c>
      <c r="N639" s="14" t="s">
        <v>3456</v>
      </c>
    </row>
    <row r="640" spans="1:14" ht="14.25">
      <c r="A640" s="13"/>
      <c r="B640" s="32" t="s">
        <v>3787</v>
      </c>
      <c r="C640" s="14"/>
      <c r="D640" s="15"/>
      <c r="E640" s="25"/>
      <c r="F640" s="14"/>
      <c r="G640" s="14"/>
      <c r="H640" s="26"/>
      <c r="I640" s="31"/>
      <c r="J640" s="25"/>
      <c r="K640" s="26"/>
      <c r="L640" s="25"/>
      <c r="M640" s="14"/>
      <c r="N640" s="14"/>
    </row>
    <row r="641" spans="1:14" ht="14.25">
      <c r="A641" s="10" t="s">
        <v>19</v>
      </c>
      <c r="B641" s="12">
        <f>COUNTIF(N642:N1648,"=防城港市人民政府")</f>
        <v>28</v>
      </c>
      <c r="C641" s="10"/>
      <c r="D641" s="11"/>
      <c r="E641" s="23"/>
      <c r="F641" s="21"/>
      <c r="G641" s="10"/>
      <c r="H641" s="24">
        <f>SUMIF(N642:N1648,"=防城港市人民政府",H642:H1648)</f>
        <v>13078740</v>
      </c>
      <c r="I641" s="22">
        <f>SUMIF(N642:N1648,"=防城港市人民政府",I642:I1648)</f>
        <v>2064982</v>
      </c>
      <c r="J641" s="29"/>
      <c r="K641" s="24">
        <f>SUMIF(N642:N1648,"=防城港市人民政府",K642:K1648)</f>
        <v>1160000</v>
      </c>
      <c r="L641" s="30"/>
      <c r="M641" s="10"/>
      <c r="N641" s="10"/>
    </row>
    <row r="642" spans="1:14" ht="175.5">
      <c r="A642" s="13">
        <v>1</v>
      </c>
      <c r="B642" s="14" t="s">
        <v>3788</v>
      </c>
      <c r="C642" s="14" t="s">
        <v>3789</v>
      </c>
      <c r="D642" s="15" t="s">
        <v>3790</v>
      </c>
      <c r="E642" s="25" t="s">
        <v>3791</v>
      </c>
      <c r="F642" s="14" t="s">
        <v>33</v>
      </c>
      <c r="G642" s="14" t="s">
        <v>848</v>
      </c>
      <c r="H642" s="26">
        <v>3600000</v>
      </c>
      <c r="I642" s="31">
        <v>970000</v>
      </c>
      <c r="J642" s="25" t="s">
        <v>3792</v>
      </c>
      <c r="K642" s="26">
        <v>400000</v>
      </c>
      <c r="L642" s="25" t="s">
        <v>3793</v>
      </c>
      <c r="M642" s="14" t="s">
        <v>3794</v>
      </c>
      <c r="N642" s="14" t="s">
        <v>3795</v>
      </c>
    </row>
    <row r="643" spans="1:14" ht="40.5">
      <c r="A643" s="13">
        <v>2</v>
      </c>
      <c r="B643" s="14" t="s">
        <v>3796</v>
      </c>
      <c r="C643" s="14" t="s">
        <v>3797</v>
      </c>
      <c r="D643" s="15" t="s">
        <v>400</v>
      </c>
      <c r="E643" s="25" t="s">
        <v>3798</v>
      </c>
      <c r="F643" s="14" t="s">
        <v>3738</v>
      </c>
      <c r="G643" s="14" t="s">
        <v>848</v>
      </c>
      <c r="H643" s="26">
        <v>4029325</v>
      </c>
      <c r="I643" s="31">
        <v>321918</v>
      </c>
      <c r="J643" s="25" t="s">
        <v>3799</v>
      </c>
      <c r="K643" s="26">
        <v>200000</v>
      </c>
      <c r="L643" s="25" t="s">
        <v>3800</v>
      </c>
      <c r="M643" s="14" t="s">
        <v>3801</v>
      </c>
      <c r="N643" s="14" t="s">
        <v>3795</v>
      </c>
    </row>
    <row r="644" spans="1:14" ht="54">
      <c r="A644" s="13">
        <v>3</v>
      </c>
      <c r="B644" s="14" t="s">
        <v>3802</v>
      </c>
      <c r="C644" s="14" t="s">
        <v>3803</v>
      </c>
      <c r="D644" s="15" t="s">
        <v>204</v>
      </c>
      <c r="E644" s="25" t="s">
        <v>3804</v>
      </c>
      <c r="F644" s="14" t="s">
        <v>33</v>
      </c>
      <c r="G644" s="14" t="s">
        <v>848</v>
      </c>
      <c r="H644" s="26">
        <v>580523</v>
      </c>
      <c r="I644" s="31">
        <v>313255</v>
      </c>
      <c r="J644" s="25" t="s">
        <v>3805</v>
      </c>
      <c r="K644" s="26">
        <v>150000</v>
      </c>
      <c r="L644" s="25" t="s">
        <v>3806</v>
      </c>
      <c r="M644" s="14" t="s">
        <v>3807</v>
      </c>
      <c r="N644" s="14" t="s">
        <v>3795</v>
      </c>
    </row>
    <row r="645" spans="1:14" ht="40.5">
      <c r="A645" s="13">
        <v>4</v>
      </c>
      <c r="B645" s="14" t="s">
        <v>3808</v>
      </c>
      <c r="C645" s="14" t="s">
        <v>3809</v>
      </c>
      <c r="D645" s="15" t="s">
        <v>407</v>
      </c>
      <c r="E645" s="25" t="s">
        <v>3810</v>
      </c>
      <c r="F645" s="14" t="s">
        <v>409</v>
      </c>
      <c r="G645" s="14" t="s">
        <v>57</v>
      </c>
      <c r="H645" s="26">
        <v>255636</v>
      </c>
      <c r="I645" s="31">
        <v>16000</v>
      </c>
      <c r="J645" s="25" t="s">
        <v>3811</v>
      </c>
      <c r="K645" s="26">
        <v>20000</v>
      </c>
      <c r="L645" s="25" t="s">
        <v>3812</v>
      </c>
      <c r="M645" s="14" t="s">
        <v>3813</v>
      </c>
      <c r="N645" s="14" t="s">
        <v>3795</v>
      </c>
    </row>
    <row r="646" spans="1:14" ht="148.5">
      <c r="A646" s="13">
        <v>5</v>
      </c>
      <c r="B646" s="14" t="s">
        <v>3814</v>
      </c>
      <c r="C646" s="14" t="s">
        <v>3815</v>
      </c>
      <c r="D646" s="15" t="s">
        <v>407</v>
      </c>
      <c r="E646" s="25" t="s">
        <v>3816</v>
      </c>
      <c r="F646" s="14" t="s">
        <v>56</v>
      </c>
      <c r="G646" s="14" t="s">
        <v>3039</v>
      </c>
      <c r="H646" s="26">
        <v>201578</v>
      </c>
      <c r="I646" s="31">
        <v>21500</v>
      </c>
      <c r="J646" s="25" t="s">
        <v>3817</v>
      </c>
      <c r="K646" s="26">
        <v>20000</v>
      </c>
      <c r="L646" s="25" t="s">
        <v>3818</v>
      </c>
      <c r="M646" s="14" t="s">
        <v>3813</v>
      </c>
      <c r="N646" s="14" t="s">
        <v>3795</v>
      </c>
    </row>
    <row r="647" spans="1:14" ht="67.5">
      <c r="A647" s="13">
        <v>6</v>
      </c>
      <c r="B647" s="14" t="s">
        <v>3819</v>
      </c>
      <c r="C647" s="14" t="s">
        <v>3820</v>
      </c>
      <c r="D647" s="15" t="s">
        <v>170</v>
      </c>
      <c r="E647" s="25" t="s">
        <v>3821</v>
      </c>
      <c r="F647" s="14" t="s">
        <v>33</v>
      </c>
      <c r="G647" s="14" t="s">
        <v>3039</v>
      </c>
      <c r="H647" s="26">
        <v>196461</v>
      </c>
      <c r="I647" s="31">
        <v>125851</v>
      </c>
      <c r="J647" s="25" t="s">
        <v>3822</v>
      </c>
      <c r="K647" s="26">
        <v>20000</v>
      </c>
      <c r="L647" s="25" t="s">
        <v>3823</v>
      </c>
      <c r="M647" s="14" t="s">
        <v>3824</v>
      </c>
      <c r="N647" s="14" t="s">
        <v>3795</v>
      </c>
    </row>
    <row r="648" spans="1:14" ht="54">
      <c r="A648" s="13">
        <v>7</v>
      </c>
      <c r="B648" s="14" t="s">
        <v>3825</v>
      </c>
      <c r="C648" s="14" t="s">
        <v>3826</v>
      </c>
      <c r="D648" s="15" t="s">
        <v>162</v>
      </c>
      <c r="E648" s="25" t="s">
        <v>3827</v>
      </c>
      <c r="F648" s="14" t="s">
        <v>40</v>
      </c>
      <c r="G648" s="14" t="s">
        <v>1305</v>
      </c>
      <c r="H648" s="26">
        <v>155020</v>
      </c>
      <c r="I648" s="31">
        <v>69655</v>
      </c>
      <c r="J648" s="25" t="s">
        <v>3828</v>
      </c>
      <c r="K648" s="26">
        <v>15000</v>
      </c>
      <c r="L648" s="25" t="s">
        <v>3829</v>
      </c>
      <c r="M648" s="14" t="s">
        <v>3830</v>
      </c>
      <c r="N648" s="14" t="s">
        <v>3795</v>
      </c>
    </row>
    <row r="649" spans="1:14" ht="94.5">
      <c r="A649" s="13">
        <v>8</v>
      </c>
      <c r="B649" s="14" t="s">
        <v>3831</v>
      </c>
      <c r="C649" s="14" t="s">
        <v>3832</v>
      </c>
      <c r="D649" s="15" t="s">
        <v>1496</v>
      </c>
      <c r="E649" s="25" t="s">
        <v>3833</v>
      </c>
      <c r="F649" s="14" t="s">
        <v>40</v>
      </c>
      <c r="G649" s="14" t="s">
        <v>3834</v>
      </c>
      <c r="H649" s="26">
        <v>103500</v>
      </c>
      <c r="I649" s="31">
        <v>9000</v>
      </c>
      <c r="J649" s="25" t="s">
        <v>3835</v>
      </c>
      <c r="K649" s="26">
        <v>5000</v>
      </c>
      <c r="L649" s="25" t="s">
        <v>1486</v>
      </c>
      <c r="M649" s="14" t="s">
        <v>3836</v>
      </c>
      <c r="N649" s="14" t="s">
        <v>3795</v>
      </c>
    </row>
    <row r="650" spans="1:14" ht="94.5">
      <c r="A650" s="13">
        <v>9</v>
      </c>
      <c r="B650" s="14" t="s">
        <v>3837</v>
      </c>
      <c r="C650" s="14" t="s">
        <v>3838</v>
      </c>
      <c r="D650" s="15" t="s">
        <v>148</v>
      </c>
      <c r="E650" s="25" t="s">
        <v>3839</v>
      </c>
      <c r="F650" s="14" t="s">
        <v>880</v>
      </c>
      <c r="G650" s="14" t="s">
        <v>3018</v>
      </c>
      <c r="H650" s="26">
        <v>89168</v>
      </c>
      <c r="I650" s="31">
        <v>23500</v>
      </c>
      <c r="J650" s="25" t="s">
        <v>3840</v>
      </c>
      <c r="K650" s="26">
        <v>5000</v>
      </c>
      <c r="L650" s="25" t="s">
        <v>3841</v>
      </c>
      <c r="M650" s="14" t="s">
        <v>3842</v>
      </c>
      <c r="N650" s="14" t="s">
        <v>3795</v>
      </c>
    </row>
    <row r="651" spans="1:14" ht="108">
      <c r="A651" s="13">
        <v>10</v>
      </c>
      <c r="B651" s="14" t="s">
        <v>3843</v>
      </c>
      <c r="C651" s="14" t="s">
        <v>3844</v>
      </c>
      <c r="D651" s="15" t="s">
        <v>779</v>
      </c>
      <c r="E651" s="25" t="s">
        <v>3845</v>
      </c>
      <c r="F651" s="14" t="s">
        <v>33</v>
      </c>
      <c r="G651" s="14" t="s">
        <v>848</v>
      </c>
      <c r="H651" s="26">
        <v>75000</v>
      </c>
      <c r="I651" s="31">
        <v>1450</v>
      </c>
      <c r="J651" s="25" t="s">
        <v>3846</v>
      </c>
      <c r="K651" s="26">
        <v>1000</v>
      </c>
      <c r="L651" s="25" t="s">
        <v>1486</v>
      </c>
      <c r="M651" s="14" t="s">
        <v>3847</v>
      </c>
      <c r="N651" s="14" t="s">
        <v>3795</v>
      </c>
    </row>
    <row r="652" spans="1:14" ht="67.5">
      <c r="A652" s="13">
        <v>11</v>
      </c>
      <c r="B652" s="14" t="s">
        <v>3848</v>
      </c>
      <c r="C652" s="14" t="s">
        <v>3849</v>
      </c>
      <c r="D652" s="15" t="s">
        <v>1206</v>
      </c>
      <c r="E652" s="25" t="s">
        <v>3850</v>
      </c>
      <c r="F652" s="14" t="s">
        <v>880</v>
      </c>
      <c r="G652" s="14" t="s">
        <v>848</v>
      </c>
      <c r="H652" s="26">
        <v>33000</v>
      </c>
      <c r="I652" s="31">
        <v>5104</v>
      </c>
      <c r="J652" s="25" t="s">
        <v>3851</v>
      </c>
      <c r="K652" s="26">
        <v>8000</v>
      </c>
      <c r="L652" s="25" t="s">
        <v>3852</v>
      </c>
      <c r="M652" s="14" t="s">
        <v>3853</v>
      </c>
      <c r="N652" s="14" t="s">
        <v>3795</v>
      </c>
    </row>
    <row r="653" spans="1:14" ht="108">
      <c r="A653" s="13">
        <v>12</v>
      </c>
      <c r="B653" s="14" t="s">
        <v>3854</v>
      </c>
      <c r="C653" s="14" t="s">
        <v>3855</v>
      </c>
      <c r="D653" s="15" t="s">
        <v>407</v>
      </c>
      <c r="E653" s="25" t="s">
        <v>3856</v>
      </c>
      <c r="F653" s="14" t="s">
        <v>40</v>
      </c>
      <c r="G653" s="14" t="s">
        <v>848</v>
      </c>
      <c r="H653" s="26">
        <v>24887</v>
      </c>
      <c r="I653" s="31">
        <v>9000</v>
      </c>
      <c r="J653" s="25" t="s">
        <v>3857</v>
      </c>
      <c r="K653" s="26">
        <v>7000</v>
      </c>
      <c r="L653" s="25" t="s">
        <v>3858</v>
      </c>
      <c r="M653" s="14" t="s">
        <v>3813</v>
      </c>
      <c r="N653" s="14" t="s">
        <v>3795</v>
      </c>
    </row>
    <row r="654" spans="1:14" ht="67.5">
      <c r="A654" s="13">
        <v>13</v>
      </c>
      <c r="B654" s="14" t="s">
        <v>3859</v>
      </c>
      <c r="C654" s="14" t="s">
        <v>3860</v>
      </c>
      <c r="D654" s="15" t="s">
        <v>407</v>
      </c>
      <c r="E654" s="25" t="s">
        <v>3861</v>
      </c>
      <c r="F654" s="14" t="s">
        <v>40</v>
      </c>
      <c r="G654" s="14" t="s">
        <v>3862</v>
      </c>
      <c r="H654" s="26">
        <v>24085</v>
      </c>
      <c r="I654" s="31">
        <v>2900</v>
      </c>
      <c r="J654" s="25" t="s">
        <v>3863</v>
      </c>
      <c r="K654" s="26">
        <v>2000</v>
      </c>
      <c r="L654" s="25" t="s">
        <v>3864</v>
      </c>
      <c r="M654" s="14" t="s">
        <v>3865</v>
      </c>
      <c r="N654" s="14" t="s">
        <v>3795</v>
      </c>
    </row>
    <row r="655" spans="1:14" ht="54">
      <c r="A655" s="13">
        <v>14</v>
      </c>
      <c r="B655" s="14" t="s">
        <v>3866</v>
      </c>
      <c r="C655" s="14" t="s">
        <v>3867</v>
      </c>
      <c r="D655" s="15" t="s">
        <v>1540</v>
      </c>
      <c r="E655" s="25" t="s">
        <v>3868</v>
      </c>
      <c r="F655" s="14" t="s">
        <v>1694</v>
      </c>
      <c r="G655" s="14" t="s">
        <v>3869</v>
      </c>
      <c r="H655" s="26">
        <v>14380</v>
      </c>
      <c r="I655" s="31">
        <v>4200</v>
      </c>
      <c r="J655" s="25" t="s">
        <v>3870</v>
      </c>
      <c r="K655" s="26">
        <v>9000</v>
      </c>
      <c r="L655" s="25" t="s">
        <v>3871</v>
      </c>
      <c r="M655" s="14" t="s">
        <v>3872</v>
      </c>
      <c r="N655" s="14" t="s">
        <v>3795</v>
      </c>
    </row>
    <row r="656" spans="1:14" ht="135">
      <c r="A656" s="13">
        <v>15</v>
      </c>
      <c r="B656" s="14" t="s">
        <v>3873</v>
      </c>
      <c r="C656" s="14" t="s">
        <v>3874</v>
      </c>
      <c r="D656" s="15" t="s">
        <v>217</v>
      </c>
      <c r="E656" s="25" t="s">
        <v>3875</v>
      </c>
      <c r="F656" s="14" t="s">
        <v>49</v>
      </c>
      <c r="G656" s="14" t="s">
        <v>848</v>
      </c>
      <c r="H656" s="26">
        <v>1330000</v>
      </c>
      <c r="I656" s="31">
        <v>25887</v>
      </c>
      <c r="J656" s="25" t="s">
        <v>3876</v>
      </c>
      <c r="K656" s="26">
        <v>100000</v>
      </c>
      <c r="L656" s="25" t="s">
        <v>3877</v>
      </c>
      <c r="M656" s="14" t="s">
        <v>3878</v>
      </c>
      <c r="N656" s="14" t="s">
        <v>3795</v>
      </c>
    </row>
    <row r="657" spans="1:14" ht="162">
      <c r="A657" s="13">
        <v>16</v>
      </c>
      <c r="B657" s="14" t="s">
        <v>3879</v>
      </c>
      <c r="C657" s="14" t="s">
        <v>3880</v>
      </c>
      <c r="D657" s="15" t="s">
        <v>170</v>
      </c>
      <c r="E657" s="25" t="s">
        <v>3881</v>
      </c>
      <c r="F657" s="14" t="s">
        <v>382</v>
      </c>
      <c r="G657" s="14" t="s">
        <v>3018</v>
      </c>
      <c r="H657" s="26">
        <v>161374</v>
      </c>
      <c r="I657" s="31">
        <v>4304</v>
      </c>
      <c r="J657" s="25" t="s">
        <v>3882</v>
      </c>
      <c r="K657" s="26">
        <v>20000</v>
      </c>
      <c r="L657" s="25" t="s">
        <v>3883</v>
      </c>
      <c r="M657" s="14" t="s">
        <v>3884</v>
      </c>
      <c r="N657" s="14" t="s">
        <v>3795</v>
      </c>
    </row>
    <row r="658" spans="1:14" ht="81">
      <c r="A658" s="13">
        <v>17</v>
      </c>
      <c r="B658" s="14" t="s">
        <v>3885</v>
      </c>
      <c r="C658" s="14" t="s">
        <v>3886</v>
      </c>
      <c r="D658" s="15" t="s">
        <v>162</v>
      </c>
      <c r="E658" s="25" t="s">
        <v>3887</v>
      </c>
      <c r="F658" s="14" t="s">
        <v>382</v>
      </c>
      <c r="G658" s="14" t="s">
        <v>848</v>
      </c>
      <c r="H658" s="26">
        <v>155000</v>
      </c>
      <c r="I658" s="31">
        <v>17465</v>
      </c>
      <c r="J658" s="25" t="s">
        <v>3888</v>
      </c>
      <c r="K658" s="26">
        <v>20000</v>
      </c>
      <c r="L658" s="25" t="s">
        <v>3889</v>
      </c>
      <c r="M658" s="14" t="s">
        <v>3890</v>
      </c>
      <c r="N658" s="14" t="s">
        <v>3795</v>
      </c>
    </row>
    <row r="659" spans="1:14" ht="40.5">
      <c r="A659" s="13">
        <v>18</v>
      </c>
      <c r="B659" s="14" t="s">
        <v>3891</v>
      </c>
      <c r="C659" s="14" t="s">
        <v>3892</v>
      </c>
      <c r="D659" s="15" t="s">
        <v>261</v>
      </c>
      <c r="E659" s="25" t="s">
        <v>3893</v>
      </c>
      <c r="F659" s="14" t="s">
        <v>56</v>
      </c>
      <c r="G659" s="14" t="s">
        <v>848</v>
      </c>
      <c r="H659" s="26">
        <v>150000</v>
      </c>
      <c r="I659" s="31">
        <v>48000</v>
      </c>
      <c r="J659" s="25" t="s">
        <v>3894</v>
      </c>
      <c r="K659" s="26">
        <v>20000</v>
      </c>
      <c r="L659" s="25" t="s">
        <v>3895</v>
      </c>
      <c r="M659" s="14" t="s">
        <v>3896</v>
      </c>
      <c r="N659" s="14" t="s">
        <v>3795</v>
      </c>
    </row>
    <row r="660" spans="1:14" ht="162">
      <c r="A660" s="13">
        <v>19</v>
      </c>
      <c r="B660" s="14" t="s">
        <v>3897</v>
      </c>
      <c r="C660" s="14" t="s">
        <v>3898</v>
      </c>
      <c r="D660" s="15" t="s">
        <v>1462</v>
      </c>
      <c r="E660" s="25" t="s">
        <v>3899</v>
      </c>
      <c r="F660" s="14" t="s">
        <v>56</v>
      </c>
      <c r="G660" s="14" t="s">
        <v>848</v>
      </c>
      <c r="H660" s="26">
        <v>143762</v>
      </c>
      <c r="I660" s="31">
        <v>8000</v>
      </c>
      <c r="J660" s="25" t="s">
        <v>3900</v>
      </c>
      <c r="K660" s="26">
        <v>30000</v>
      </c>
      <c r="L660" s="25" t="s">
        <v>3901</v>
      </c>
      <c r="M660" s="14" t="s">
        <v>3902</v>
      </c>
      <c r="N660" s="14" t="s">
        <v>3795</v>
      </c>
    </row>
    <row r="661" spans="1:14" ht="94.5">
      <c r="A661" s="13">
        <v>20</v>
      </c>
      <c r="B661" s="14" t="s">
        <v>3903</v>
      </c>
      <c r="C661" s="14" t="s">
        <v>3904</v>
      </c>
      <c r="D661" s="15" t="s">
        <v>826</v>
      </c>
      <c r="E661" s="25" t="s">
        <v>3905</v>
      </c>
      <c r="F661" s="14" t="s">
        <v>49</v>
      </c>
      <c r="G661" s="14" t="s">
        <v>3862</v>
      </c>
      <c r="H661" s="26">
        <v>130000</v>
      </c>
      <c r="I661" s="31">
        <v>1985</v>
      </c>
      <c r="J661" s="25" t="s">
        <v>3906</v>
      </c>
      <c r="K661" s="26">
        <v>8000</v>
      </c>
      <c r="L661" s="25" t="s">
        <v>3907</v>
      </c>
      <c r="M661" s="14" t="s">
        <v>3908</v>
      </c>
      <c r="N661" s="14" t="s">
        <v>3795</v>
      </c>
    </row>
    <row r="662" spans="1:14" ht="162">
      <c r="A662" s="13">
        <v>21</v>
      </c>
      <c r="B662" s="14" t="s">
        <v>3909</v>
      </c>
      <c r="C662" s="14" t="s">
        <v>3910</v>
      </c>
      <c r="D662" s="15" t="s">
        <v>162</v>
      </c>
      <c r="E662" s="25" t="s">
        <v>3911</v>
      </c>
      <c r="F662" s="14" t="s">
        <v>56</v>
      </c>
      <c r="G662" s="14" t="s">
        <v>3912</v>
      </c>
      <c r="H662" s="26">
        <v>104093</v>
      </c>
      <c r="I662" s="31">
        <v>35000</v>
      </c>
      <c r="J662" s="25" t="s">
        <v>3913</v>
      </c>
      <c r="K662" s="26">
        <v>30000</v>
      </c>
      <c r="L662" s="25" t="s">
        <v>3914</v>
      </c>
      <c r="M662" s="14" t="s">
        <v>3915</v>
      </c>
      <c r="N662" s="14" t="s">
        <v>3795</v>
      </c>
    </row>
    <row r="663" spans="1:14" ht="81">
      <c r="A663" s="13">
        <v>22</v>
      </c>
      <c r="B663" s="14" t="s">
        <v>3916</v>
      </c>
      <c r="C663" s="14" t="s">
        <v>3917</v>
      </c>
      <c r="D663" s="15" t="s">
        <v>248</v>
      </c>
      <c r="E663" s="25" t="s">
        <v>3918</v>
      </c>
      <c r="F663" s="14" t="s">
        <v>49</v>
      </c>
      <c r="G663" s="14" t="s">
        <v>57</v>
      </c>
      <c r="H663" s="26">
        <v>63462</v>
      </c>
      <c r="I663" s="31">
        <v>2355</v>
      </c>
      <c r="J663" s="25" t="s">
        <v>3919</v>
      </c>
      <c r="K663" s="26">
        <v>10000</v>
      </c>
      <c r="L663" s="25" t="s">
        <v>3920</v>
      </c>
      <c r="M663" s="14" t="s">
        <v>3830</v>
      </c>
      <c r="N663" s="14" t="s">
        <v>3795</v>
      </c>
    </row>
    <row r="664" spans="1:14" ht="121.5">
      <c r="A664" s="13">
        <v>23</v>
      </c>
      <c r="B664" s="14" t="s">
        <v>3921</v>
      </c>
      <c r="C664" s="14" t="s">
        <v>3922</v>
      </c>
      <c r="D664" s="15" t="s">
        <v>1417</v>
      </c>
      <c r="E664" s="25" t="s">
        <v>3923</v>
      </c>
      <c r="F664" s="14" t="s">
        <v>56</v>
      </c>
      <c r="G664" s="14" t="s">
        <v>3032</v>
      </c>
      <c r="H664" s="26">
        <v>53995</v>
      </c>
      <c r="I664" s="31">
        <v>5630</v>
      </c>
      <c r="J664" s="25" t="s">
        <v>3924</v>
      </c>
      <c r="K664" s="26">
        <v>8000</v>
      </c>
      <c r="L664" s="25" t="s">
        <v>1486</v>
      </c>
      <c r="M664" s="14" t="s">
        <v>3925</v>
      </c>
      <c r="N664" s="14" t="s">
        <v>3795</v>
      </c>
    </row>
    <row r="665" spans="1:14" ht="40.5">
      <c r="A665" s="13">
        <v>24</v>
      </c>
      <c r="B665" s="14" t="s">
        <v>3926</v>
      </c>
      <c r="C665" s="14" t="s">
        <v>3927</v>
      </c>
      <c r="D665" s="15" t="s">
        <v>1634</v>
      </c>
      <c r="E665" s="25" t="s">
        <v>3928</v>
      </c>
      <c r="F665" s="14" t="s">
        <v>56</v>
      </c>
      <c r="G665" s="14" t="s">
        <v>3101</v>
      </c>
      <c r="H665" s="26">
        <v>20830</v>
      </c>
      <c r="I665" s="31">
        <v>7523</v>
      </c>
      <c r="J665" s="25" t="s">
        <v>3929</v>
      </c>
      <c r="K665" s="26">
        <v>5000</v>
      </c>
      <c r="L665" s="25" t="s">
        <v>3930</v>
      </c>
      <c r="M665" s="14" t="s">
        <v>3931</v>
      </c>
      <c r="N665" s="14" t="s">
        <v>3795</v>
      </c>
    </row>
    <row r="666" spans="1:14" ht="81">
      <c r="A666" s="13">
        <v>25</v>
      </c>
      <c r="B666" s="14" t="s">
        <v>3932</v>
      </c>
      <c r="C666" s="14" t="s">
        <v>3933</v>
      </c>
      <c r="D666" s="15" t="s">
        <v>148</v>
      </c>
      <c r="E666" s="25" t="s">
        <v>3934</v>
      </c>
      <c r="F666" s="14" t="s">
        <v>3935</v>
      </c>
      <c r="G666" s="14" t="s">
        <v>848</v>
      </c>
      <c r="H666" s="26">
        <v>1000000</v>
      </c>
      <c r="I666" s="31">
        <v>5000</v>
      </c>
      <c r="J666" s="25" t="s">
        <v>3936</v>
      </c>
      <c r="K666" s="26">
        <v>10000</v>
      </c>
      <c r="L666" s="25" t="s">
        <v>3937</v>
      </c>
      <c r="M666" s="14" t="s">
        <v>3938</v>
      </c>
      <c r="N666" s="14" t="s">
        <v>3795</v>
      </c>
    </row>
    <row r="667" spans="1:14" ht="382.5" customHeight="1">
      <c r="A667" s="13">
        <v>26</v>
      </c>
      <c r="B667" s="14" t="s">
        <v>3939</v>
      </c>
      <c r="C667" s="14" t="s">
        <v>3940</v>
      </c>
      <c r="D667" s="15" t="s">
        <v>217</v>
      </c>
      <c r="E667" s="25" t="s">
        <v>3941</v>
      </c>
      <c r="F667" s="14" t="s">
        <v>3942</v>
      </c>
      <c r="G667" s="14" t="s">
        <v>3943</v>
      </c>
      <c r="H667" s="26">
        <v>221661</v>
      </c>
      <c r="I667" s="31">
        <v>1500</v>
      </c>
      <c r="J667" s="25" t="s">
        <v>3944</v>
      </c>
      <c r="K667" s="26">
        <v>10000</v>
      </c>
      <c r="L667" s="25" t="s">
        <v>3945</v>
      </c>
      <c r="M667" s="14" t="s">
        <v>3946</v>
      </c>
      <c r="N667" s="14" t="s">
        <v>3795</v>
      </c>
    </row>
    <row r="668" spans="1:14" ht="127.5" customHeight="1">
      <c r="A668" s="13">
        <v>27</v>
      </c>
      <c r="B668" s="14" t="s">
        <v>3947</v>
      </c>
      <c r="C668" s="14" t="s">
        <v>3948</v>
      </c>
      <c r="D668" s="15" t="s">
        <v>177</v>
      </c>
      <c r="E668" s="25" t="s">
        <v>3949</v>
      </c>
      <c r="F668" s="14" t="s">
        <v>382</v>
      </c>
      <c r="G668" s="14" t="s">
        <v>848</v>
      </c>
      <c r="H668" s="26">
        <v>150000</v>
      </c>
      <c r="I668" s="31">
        <v>5000</v>
      </c>
      <c r="J668" s="25" t="s">
        <v>3950</v>
      </c>
      <c r="K668" s="26">
        <v>20000</v>
      </c>
      <c r="L668" s="25" t="s">
        <v>3951</v>
      </c>
      <c r="M668" s="14" t="s">
        <v>3952</v>
      </c>
      <c r="N668" s="14" t="s">
        <v>3795</v>
      </c>
    </row>
    <row r="669" spans="1:14" ht="67.5">
      <c r="A669" s="13">
        <v>28</v>
      </c>
      <c r="B669" s="14" t="s">
        <v>3953</v>
      </c>
      <c r="C669" s="14" t="s">
        <v>3954</v>
      </c>
      <c r="D669" s="15" t="s">
        <v>650</v>
      </c>
      <c r="E669" s="25" t="s">
        <v>3955</v>
      </c>
      <c r="F669" s="14" t="s">
        <v>1694</v>
      </c>
      <c r="G669" s="14" t="s">
        <v>57</v>
      </c>
      <c r="H669" s="26">
        <v>12000</v>
      </c>
      <c r="I669" s="31">
        <v>4000</v>
      </c>
      <c r="J669" s="25" t="s">
        <v>3956</v>
      </c>
      <c r="K669" s="26">
        <v>7000</v>
      </c>
      <c r="L669" s="25" t="s">
        <v>3957</v>
      </c>
      <c r="M669" s="14" t="s">
        <v>3958</v>
      </c>
      <c r="N669" s="14" t="s">
        <v>3795</v>
      </c>
    </row>
    <row r="670" spans="1:14" ht="14.25">
      <c r="A670" s="13"/>
      <c r="B670" s="32" t="s">
        <v>3959</v>
      </c>
      <c r="C670" s="14"/>
      <c r="D670" s="15"/>
      <c r="E670" s="25"/>
      <c r="F670" s="14"/>
      <c r="G670" s="14"/>
      <c r="H670" s="26"/>
      <c r="I670" s="31"/>
      <c r="J670" s="25"/>
      <c r="K670" s="26"/>
      <c r="L670" s="25"/>
      <c r="M670" s="14"/>
      <c r="N670" s="14"/>
    </row>
    <row r="671" spans="1:14" ht="14.25">
      <c r="A671" s="10" t="s">
        <v>19</v>
      </c>
      <c r="B671" s="12">
        <f>COUNTIF(N672:N1676,"贵港市人民政府")</f>
        <v>47</v>
      </c>
      <c r="C671" s="10"/>
      <c r="D671" s="11"/>
      <c r="E671" s="23"/>
      <c r="F671" s="21"/>
      <c r="G671" s="10"/>
      <c r="H671" s="24">
        <f>SUMIF(N672:N1676,"=贵港市人民政府",H672:H1676)</f>
        <v>4249676.130000001</v>
      </c>
      <c r="I671" s="22">
        <f>SUMIF(N672:N1676,"=贵港市人民政府",I672:I1676)</f>
        <v>939721</v>
      </c>
      <c r="J671" s="29"/>
      <c r="K671" s="24">
        <f>SUMIF(N672:N1676,"=贵港市人民政府",K672:K1676)</f>
        <v>681396</v>
      </c>
      <c r="L671" s="30"/>
      <c r="M671" s="10"/>
      <c r="N671" s="10"/>
    </row>
    <row r="672" spans="1:14" ht="229.5">
      <c r="A672" s="13">
        <v>1</v>
      </c>
      <c r="B672" s="14" t="s">
        <v>3960</v>
      </c>
      <c r="C672" s="14" t="s">
        <v>3961</v>
      </c>
      <c r="D672" s="34" t="s">
        <v>217</v>
      </c>
      <c r="E672" s="25" t="s">
        <v>3962</v>
      </c>
      <c r="F672" s="14" t="s">
        <v>429</v>
      </c>
      <c r="G672" s="14" t="s">
        <v>3963</v>
      </c>
      <c r="H672" s="26">
        <v>53176</v>
      </c>
      <c r="I672" s="31">
        <v>9410</v>
      </c>
      <c r="J672" s="25" t="s">
        <v>3964</v>
      </c>
      <c r="K672" s="26">
        <v>10000</v>
      </c>
      <c r="L672" s="25" t="s">
        <v>3965</v>
      </c>
      <c r="M672" s="14" t="s">
        <v>3966</v>
      </c>
      <c r="N672" s="14" t="s">
        <v>3967</v>
      </c>
    </row>
    <row r="673" spans="1:14" ht="148.5">
      <c r="A673" s="13">
        <v>2</v>
      </c>
      <c r="B673" s="14" t="s">
        <v>3968</v>
      </c>
      <c r="C673" s="14" t="s">
        <v>3969</v>
      </c>
      <c r="D673" s="34" t="s">
        <v>177</v>
      </c>
      <c r="E673" s="25" t="s">
        <v>3970</v>
      </c>
      <c r="F673" s="14" t="s">
        <v>3971</v>
      </c>
      <c r="G673" s="14" t="s">
        <v>3963</v>
      </c>
      <c r="H673" s="26">
        <v>360000</v>
      </c>
      <c r="I673" s="31">
        <v>42100</v>
      </c>
      <c r="J673" s="25" t="s">
        <v>3972</v>
      </c>
      <c r="K673" s="26">
        <v>6000</v>
      </c>
      <c r="L673" s="25" t="s">
        <v>3973</v>
      </c>
      <c r="M673" s="14" t="s">
        <v>3974</v>
      </c>
      <c r="N673" s="14" t="s">
        <v>3967</v>
      </c>
    </row>
    <row r="674" spans="1:14" ht="121.5">
      <c r="A674" s="13">
        <v>3</v>
      </c>
      <c r="B674" s="14" t="s">
        <v>3975</v>
      </c>
      <c r="C674" s="14" t="s">
        <v>3976</v>
      </c>
      <c r="D674" s="34" t="s">
        <v>217</v>
      </c>
      <c r="E674" s="25" t="s">
        <v>3977</v>
      </c>
      <c r="F674" s="14" t="s">
        <v>40</v>
      </c>
      <c r="G674" s="14" t="s">
        <v>3963</v>
      </c>
      <c r="H674" s="26">
        <v>128000</v>
      </c>
      <c r="I674" s="31">
        <v>11500</v>
      </c>
      <c r="J674" s="25" t="s">
        <v>3978</v>
      </c>
      <c r="K674" s="26">
        <v>10000</v>
      </c>
      <c r="L674" s="25" t="s">
        <v>3979</v>
      </c>
      <c r="M674" s="14" t="s">
        <v>3980</v>
      </c>
      <c r="N674" s="14" t="s">
        <v>3967</v>
      </c>
    </row>
    <row r="675" spans="1:14" ht="81">
      <c r="A675" s="13">
        <v>4</v>
      </c>
      <c r="B675" s="14" t="s">
        <v>3981</v>
      </c>
      <c r="C675" s="14" t="s">
        <v>3982</v>
      </c>
      <c r="D675" s="15" t="s">
        <v>170</v>
      </c>
      <c r="E675" s="25" t="s">
        <v>3983</v>
      </c>
      <c r="F675" s="14" t="s">
        <v>40</v>
      </c>
      <c r="G675" s="14" t="s">
        <v>3984</v>
      </c>
      <c r="H675" s="26">
        <v>50000</v>
      </c>
      <c r="I675" s="31">
        <v>8110</v>
      </c>
      <c r="J675" s="25" t="s">
        <v>3985</v>
      </c>
      <c r="K675" s="26">
        <v>5000</v>
      </c>
      <c r="L675" s="25" t="s">
        <v>3986</v>
      </c>
      <c r="M675" s="14" t="s">
        <v>3987</v>
      </c>
      <c r="N675" s="14" t="s">
        <v>3967</v>
      </c>
    </row>
    <row r="676" spans="1:14" ht="67.5">
      <c r="A676" s="13">
        <v>5</v>
      </c>
      <c r="B676" s="14" t="s">
        <v>3988</v>
      </c>
      <c r="C676" s="14" t="s">
        <v>3989</v>
      </c>
      <c r="D676" s="15" t="s">
        <v>170</v>
      </c>
      <c r="E676" s="25" t="s">
        <v>3990</v>
      </c>
      <c r="F676" s="14" t="s">
        <v>84</v>
      </c>
      <c r="G676" s="14" t="s">
        <v>3984</v>
      </c>
      <c r="H676" s="26">
        <v>63245</v>
      </c>
      <c r="I676" s="31">
        <v>9635</v>
      </c>
      <c r="J676" s="25" t="s">
        <v>3991</v>
      </c>
      <c r="K676" s="26">
        <v>2000</v>
      </c>
      <c r="L676" s="25" t="s">
        <v>3992</v>
      </c>
      <c r="M676" s="14" t="s">
        <v>3993</v>
      </c>
      <c r="N676" s="14" t="s">
        <v>3967</v>
      </c>
    </row>
    <row r="677" spans="1:14" ht="81">
      <c r="A677" s="13">
        <v>6</v>
      </c>
      <c r="B677" s="14" t="s">
        <v>3994</v>
      </c>
      <c r="C677" s="14" t="s">
        <v>3995</v>
      </c>
      <c r="D677" s="34" t="s">
        <v>162</v>
      </c>
      <c r="E677" s="25" t="s">
        <v>3996</v>
      </c>
      <c r="F677" s="14" t="s">
        <v>56</v>
      </c>
      <c r="G677" s="14" t="s">
        <v>3984</v>
      </c>
      <c r="H677" s="26">
        <v>17000</v>
      </c>
      <c r="I677" s="31">
        <v>5012</v>
      </c>
      <c r="J677" s="25" t="s">
        <v>3997</v>
      </c>
      <c r="K677" s="26">
        <v>5000</v>
      </c>
      <c r="L677" s="25" t="s">
        <v>3998</v>
      </c>
      <c r="M677" s="14" t="s">
        <v>3999</v>
      </c>
      <c r="N677" s="14" t="s">
        <v>3967</v>
      </c>
    </row>
    <row r="678" spans="1:14" ht="40.5">
      <c r="A678" s="13">
        <v>7</v>
      </c>
      <c r="B678" s="14" t="s">
        <v>4000</v>
      </c>
      <c r="C678" s="14" t="s">
        <v>4001</v>
      </c>
      <c r="D678" s="15" t="s">
        <v>162</v>
      </c>
      <c r="E678" s="25" t="s">
        <v>4002</v>
      </c>
      <c r="F678" s="14" t="s">
        <v>2407</v>
      </c>
      <c r="G678" s="14" t="s">
        <v>41</v>
      </c>
      <c r="H678" s="26">
        <v>67486</v>
      </c>
      <c r="I678" s="31">
        <v>11687</v>
      </c>
      <c r="J678" s="25" t="s">
        <v>4003</v>
      </c>
      <c r="K678" s="26">
        <v>10000</v>
      </c>
      <c r="L678" s="25" t="s">
        <v>4004</v>
      </c>
      <c r="M678" s="14" t="s">
        <v>4005</v>
      </c>
      <c r="N678" s="14" t="s">
        <v>3967</v>
      </c>
    </row>
    <row r="679" spans="1:14" ht="121.5">
      <c r="A679" s="13">
        <v>8</v>
      </c>
      <c r="B679" s="14" t="s">
        <v>4006</v>
      </c>
      <c r="C679" s="14" t="s">
        <v>4007</v>
      </c>
      <c r="D679" s="15" t="s">
        <v>1462</v>
      </c>
      <c r="E679" s="25" t="s">
        <v>4008</v>
      </c>
      <c r="F679" s="14" t="s">
        <v>24</v>
      </c>
      <c r="G679" s="14" t="s">
        <v>3963</v>
      </c>
      <c r="H679" s="26">
        <v>150000</v>
      </c>
      <c r="I679" s="31">
        <v>39500</v>
      </c>
      <c r="J679" s="25" t="s">
        <v>4009</v>
      </c>
      <c r="K679" s="26">
        <v>14000</v>
      </c>
      <c r="L679" s="25" t="s">
        <v>4010</v>
      </c>
      <c r="M679" s="14" t="s">
        <v>4011</v>
      </c>
      <c r="N679" s="14" t="s">
        <v>3967</v>
      </c>
    </row>
    <row r="680" spans="1:14" ht="243">
      <c r="A680" s="13">
        <v>9</v>
      </c>
      <c r="B680" s="14" t="s">
        <v>4012</v>
      </c>
      <c r="C680" s="14" t="s">
        <v>4013</v>
      </c>
      <c r="D680" s="15" t="s">
        <v>217</v>
      </c>
      <c r="E680" s="25" t="s">
        <v>4014</v>
      </c>
      <c r="F680" s="14" t="s">
        <v>675</v>
      </c>
      <c r="G680" s="14" t="s">
        <v>3963</v>
      </c>
      <c r="H680" s="26">
        <v>90600</v>
      </c>
      <c r="I680" s="31">
        <v>11480</v>
      </c>
      <c r="J680" s="25" t="s">
        <v>4015</v>
      </c>
      <c r="K680" s="26">
        <v>10000</v>
      </c>
      <c r="L680" s="25" t="s">
        <v>4016</v>
      </c>
      <c r="M680" s="14" t="s">
        <v>4017</v>
      </c>
      <c r="N680" s="14" t="s">
        <v>3967</v>
      </c>
    </row>
    <row r="681" spans="1:14" ht="67.5">
      <c r="A681" s="13">
        <v>10</v>
      </c>
      <c r="B681" s="14" t="s">
        <v>4018</v>
      </c>
      <c r="C681" s="14" t="s">
        <v>4019</v>
      </c>
      <c r="D681" s="15" t="s">
        <v>4020</v>
      </c>
      <c r="E681" s="25" t="s">
        <v>4021</v>
      </c>
      <c r="F681" s="14" t="s">
        <v>444</v>
      </c>
      <c r="G681" s="14" t="s">
        <v>3984</v>
      </c>
      <c r="H681" s="26">
        <v>80000</v>
      </c>
      <c r="I681" s="31">
        <v>12000</v>
      </c>
      <c r="J681" s="25" t="s">
        <v>4022</v>
      </c>
      <c r="K681" s="26">
        <v>6000</v>
      </c>
      <c r="L681" s="25" t="s">
        <v>4023</v>
      </c>
      <c r="M681" s="14" t="s">
        <v>4024</v>
      </c>
      <c r="N681" s="14" t="s">
        <v>3967</v>
      </c>
    </row>
    <row r="682" spans="1:14" ht="162">
      <c r="A682" s="13">
        <v>11</v>
      </c>
      <c r="B682" s="14" t="s">
        <v>4025</v>
      </c>
      <c r="C682" s="14" t="s">
        <v>4026</v>
      </c>
      <c r="D682" s="15" t="s">
        <v>650</v>
      </c>
      <c r="E682" s="25" t="s">
        <v>4027</v>
      </c>
      <c r="F682" s="14" t="s">
        <v>84</v>
      </c>
      <c r="G682" s="14" t="s">
        <v>3963</v>
      </c>
      <c r="H682" s="26">
        <v>56280</v>
      </c>
      <c r="I682" s="31">
        <v>8080</v>
      </c>
      <c r="J682" s="25" t="s">
        <v>4028</v>
      </c>
      <c r="K682" s="26">
        <v>15000</v>
      </c>
      <c r="L682" s="25" t="s">
        <v>4029</v>
      </c>
      <c r="M682" s="14" t="s">
        <v>4030</v>
      </c>
      <c r="N682" s="14" t="s">
        <v>3967</v>
      </c>
    </row>
    <row r="683" spans="1:14" ht="94.5">
      <c r="A683" s="13">
        <v>12</v>
      </c>
      <c r="B683" s="14" t="s">
        <v>4031</v>
      </c>
      <c r="C683" s="14" t="s">
        <v>4032</v>
      </c>
      <c r="D683" s="15" t="s">
        <v>162</v>
      </c>
      <c r="E683" s="25" t="s">
        <v>4033</v>
      </c>
      <c r="F683" s="14" t="s">
        <v>2420</v>
      </c>
      <c r="G683" s="14" t="s">
        <v>57</v>
      </c>
      <c r="H683" s="26">
        <v>35991</v>
      </c>
      <c r="I683" s="31">
        <v>10205</v>
      </c>
      <c r="J683" s="25" t="s">
        <v>4034</v>
      </c>
      <c r="K683" s="26">
        <v>12000</v>
      </c>
      <c r="L683" s="25" t="s">
        <v>4035</v>
      </c>
      <c r="M683" s="14" t="s">
        <v>4036</v>
      </c>
      <c r="N683" s="14" t="s">
        <v>3967</v>
      </c>
    </row>
    <row r="684" spans="1:14" ht="81">
      <c r="A684" s="13">
        <v>13</v>
      </c>
      <c r="B684" s="14" t="s">
        <v>4037</v>
      </c>
      <c r="C684" s="14" t="s">
        <v>4038</v>
      </c>
      <c r="D684" s="34" t="s">
        <v>162</v>
      </c>
      <c r="E684" s="25" t="s">
        <v>4039</v>
      </c>
      <c r="F684" s="14" t="s">
        <v>2420</v>
      </c>
      <c r="G684" s="14" t="s">
        <v>57</v>
      </c>
      <c r="H684" s="26">
        <v>28683</v>
      </c>
      <c r="I684" s="31">
        <v>13189</v>
      </c>
      <c r="J684" s="25" t="s">
        <v>4040</v>
      </c>
      <c r="K684" s="26">
        <v>18000</v>
      </c>
      <c r="L684" s="25" t="s">
        <v>4041</v>
      </c>
      <c r="M684" s="14" t="s">
        <v>4042</v>
      </c>
      <c r="N684" s="14" t="s">
        <v>3967</v>
      </c>
    </row>
    <row r="685" spans="1:14" ht="54">
      <c r="A685" s="13">
        <v>14</v>
      </c>
      <c r="B685" s="14" t="s">
        <v>4043</v>
      </c>
      <c r="C685" s="14" t="s">
        <v>4044</v>
      </c>
      <c r="D685" s="34" t="s">
        <v>162</v>
      </c>
      <c r="E685" s="25" t="s">
        <v>4045</v>
      </c>
      <c r="F685" s="14" t="s">
        <v>977</v>
      </c>
      <c r="G685" s="14" t="s">
        <v>57</v>
      </c>
      <c r="H685" s="26">
        <v>80130</v>
      </c>
      <c r="I685" s="31">
        <v>20620</v>
      </c>
      <c r="J685" s="25" t="s">
        <v>4046</v>
      </c>
      <c r="K685" s="26">
        <v>6000</v>
      </c>
      <c r="L685" s="25" t="s">
        <v>4047</v>
      </c>
      <c r="M685" s="14" t="s">
        <v>4048</v>
      </c>
      <c r="N685" s="14" t="s">
        <v>3967</v>
      </c>
    </row>
    <row r="686" spans="1:14" ht="54">
      <c r="A686" s="13">
        <v>15</v>
      </c>
      <c r="B686" s="14" t="s">
        <v>4049</v>
      </c>
      <c r="C686" s="14" t="s">
        <v>4050</v>
      </c>
      <c r="D686" s="15" t="s">
        <v>148</v>
      </c>
      <c r="E686" s="25" t="s">
        <v>4051</v>
      </c>
      <c r="F686" s="14" t="s">
        <v>795</v>
      </c>
      <c r="G686" s="14" t="s">
        <v>57</v>
      </c>
      <c r="H686" s="26">
        <v>52000</v>
      </c>
      <c r="I686" s="31">
        <v>20390</v>
      </c>
      <c r="J686" s="25" t="s">
        <v>4052</v>
      </c>
      <c r="K686" s="26">
        <v>8000</v>
      </c>
      <c r="L686" s="25" t="s">
        <v>4053</v>
      </c>
      <c r="M686" s="14" t="s">
        <v>4054</v>
      </c>
      <c r="N686" s="14" t="s">
        <v>3967</v>
      </c>
    </row>
    <row r="687" spans="1:14" ht="54">
      <c r="A687" s="13">
        <v>16</v>
      </c>
      <c r="B687" s="14" t="s">
        <v>4055</v>
      </c>
      <c r="C687" s="14" t="s">
        <v>4056</v>
      </c>
      <c r="D687" s="15" t="s">
        <v>148</v>
      </c>
      <c r="E687" s="25" t="s">
        <v>4057</v>
      </c>
      <c r="F687" s="14" t="s">
        <v>795</v>
      </c>
      <c r="G687" s="14" t="s">
        <v>57</v>
      </c>
      <c r="H687" s="26">
        <v>80832</v>
      </c>
      <c r="I687" s="31">
        <v>20151</v>
      </c>
      <c r="J687" s="25" t="s">
        <v>4058</v>
      </c>
      <c r="K687" s="26">
        <v>6000</v>
      </c>
      <c r="L687" s="25" t="s">
        <v>4059</v>
      </c>
      <c r="M687" s="14" t="s">
        <v>4060</v>
      </c>
      <c r="N687" s="14" t="s">
        <v>3967</v>
      </c>
    </row>
    <row r="688" spans="1:14" ht="67.5">
      <c r="A688" s="13">
        <v>17</v>
      </c>
      <c r="B688" s="14" t="s">
        <v>4061</v>
      </c>
      <c r="C688" s="14" t="s">
        <v>4062</v>
      </c>
      <c r="D688" s="34" t="s">
        <v>217</v>
      </c>
      <c r="E688" s="25" t="s">
        <v>4063</v>
      </c>
      <c r="F688" s="14" t="s">
        <v>409</v>
      </c>
      <c r="G688" s="14" t="s">
        <v>57</v>
      </c>
      <c r="H688" s="26">
        <v>50000</v>
      </c>
      <c r="I688" s="31">
        <v>15048</v>
      </c>
      <c r="J688" s="25" t="s">
        <v>4064</v>
      </c>
      <c r="K688" s="26">
        <v>5000</v>
      </c>
      <c r="L688" s="25" t="s">
        <v>4065</v>
      </c>
      <c r="M688" s="14" t="s">
        <v>4066</v>
      </c>
      <c r="N688" s="14" t="s">
        <v>3967</v>
      </c>
    </row>
    <row r="689" spans="1:14" ht="168.75" customHeight="1">
      <c r="A689" s="13">
        <v>18</v>
      </c>
      <c r="B689" s="14" t="s">
        <v>4067</v>
      </c>
      <c r="C689" s="14" t="s">
        <v>4068</v>
      </c>
      <c r="D689" s="34" t="s">
        <v>162</v>
      </c>
      <c r="E689" s="25" t="s">
        <v>4069</v>
      </c>
      <c r="F689" s="14" t="s">
        <v>2420</v>
      </c>
      <c r="G689" s="14" t="s">
        <v>4070</v>
      </c>
      <c r="H689" s="26">
        <v>78809.7</v>
      </c>
      <c r="I689" s="31">
        <v>6178</v>
      </c>
      <c r="J689" s="25" t="s">
        <v>4071</v>
      </c>
      <c r="K689" s="26">
        <v>5000</v>
      </c>
      <c r="L689" s="25" t="s">
        <v>4072</v>
      </c>
      <c r="M689" s="14" t="s">
        <v>4073</v>
      </c>
      <c r="N689" s="14" t="s">
        <v>3967</v>
      </c>
    </row>
    <row r="690" spans="1:14" ht="138.75" customHeight="1">
      <c r="A690" s="13">
        <v>19</v>
      </c>
      <c r="B690" s="14" t="s">
        <v>4074</v>
      </c>
      <c r="C690" s="14" t="s">
        <v>4075</v>
      </c>
      <c r="D690" s="15" t="s">
        <v>38</v>
      </c>
      <c r="E690" s="25" t="s">
        <v>4076</v>
      </c>
      <c r="F690" s="14" t="s">
        <v>2309</v>
      </c>
      <c r="G690" s="14" t="s">
        <v>4077</v>
      </c>
      <c r="H690" s="26">
        <v>36264</v>
      </c>
      <c r="I690" s="31">
        <v>5000</v>
      </c>
      <c r="J690" s="25" t="s">
        <v>4078</v>
      </c>
      <c r="K690" s="26">
        <v>5000</v>
      </c>
      <c r="L690" s="25" t="s">
        <v>4079</v>
      </c>
      <c r="M690" s="14" t="s">
        <v>4080</v>
      </c>
      <c r="N690" s="14" t="s">
        <v>3967</v>
      </c>
    </row>
    <row r="691" spans="1:14" ht="108">
      <c r="A691" s="13">
        <v>20</v>
      </c>
      <c r="B691" s="14" t="s">
        <v>4081</v>
      </c>
      <c r="C691" s="14" t="s">
        <v>4082</v>
      </c>
      <c r="D691" s="15" t="s">
        <v>38</v>
      </c>
      <c r="E691" s="25" t="s">
        <v>4083</v>
      </c>
      <c r="F691" s="14" t="s">
        <v>2309</v>
      </c>
      <c r="G691" s="14" t="s">
        <v>57</v>
      </c>
      <c r="H691" s="26">
        <v>105900</v>
      </c>
      <c r="I691" s="31">
        <v>60000</v>
      </c>
      <c r="J691" s="25" t="s">
        <v>4084</v>
      </c>
      <c r="K691" s="26">
        <v>30000</v>
      </c>
      <c r="L691" s="25" t="s">
        <v>4085</v>
      </c>
      <c r="M691" s="14" t="s">
        <v>4086</v>
      </c>
      <c r="N691" s="14" t="s">
        <v>3967</v>
      </c>
    </row>
    <row r="692" spans="1:14" ht="162">
      <c r="A692" s="13">
        <v>21</v>
      </c>
      <c r="B692" s="14" t="s">
        <v>4087</v>
      </c>
      <c r="C692" s="14" t="s">
        <v>4088</v>
      </c>
      <c r="D692" s="15" t="s">
        <v>2611</v>
      </c>
      <c r="E692" s="25" t="s">
        <v>4089</v>
      </c>
      <c r="F692" s="14" t="s">
        <v>40</v>
      </c>
      <c r="G692" s="14" t="s">
        <v>57</v>
      </c>
      <c r="H692" s="26">
        <v>161300</v>
      </c>
      <c r="I692" s="31">
        <v>9350</v>
      </c>
      <c r="J692" s="25" t="s">
        <v>4090</v>
      </c>
      <c r="K692" s="26">
        <v>4000</v>
      </c>
      <c r="L692" s="25" t="s">
        <v>4091</v>
      </c>
      <c r="M692" s="14" t="s">
        <v>4092</v>
      </c>
      <c r="N692" s="14" t="s">
        <v>3967</v>
      </c>
    </row>
    <row r="693" spans="1:14" ht="81">
      <c r="A693" s="13">
        <v>22</v>
      </c>
      <c r="B693" s="14" t="s">
        <v>4093</v>
      </c>
      <c r="C693" s="14" t="s">
        <v>4094</v>
      </c>
      <c r="D693" s="15" t="s">
        <v>155</v>
      </c>
      <c r="E693" s="25" t="s">
        <v>4095</v>
      </c>
      <c r="F693" s="14" t="s">
        <v>795</v>
      </c>
      <c r="G693" s="14" t="s">
        <v>57</v>
      </c>
      <c r="H693" s="26">
        <v>36000</v>
      </c>
      <c r="I693" s="31">
        <v>4120</v>
      </c>
      <c r="J693" s="25" t="s">
        <v>4096</v>
      </c>
      <c r="K693" s="26">
        <v>2000</v>
      </c>
      <c r="L693" s="25" t="s">
        <v>4097</v>
      </c>
      <c r="M693" s="14" t="s">
        <v>4098</v>
      </c>
      <c r="N693" s="14" t="s">
        <v>3967</v>
      </c>
    </row>
    <row r="694" spans="1:14" ht="67.5">
      <c r="A694" s="13">
        <v>23</v>
      </c>
      <c r="B694" s="14" t="s">
        <v>4099</v>
      </c>
      <c r="C694" s="14" t="s">
        <v>4100</v>
      </c>
      <c r="D694" s="15" t="s">
        <v>625</v>
      </c>
      <c r="E694" s="25" t="s">
        <v>4101</v>
      </c>
      <c r="F694" s="14">
        <v>65000</v>
      </c>
      <c r="G694" s="14" t="s">
        <v>57</v>
      </c>
      <c r="H694" s="26">
        <v>65000</v>
      </c>
      <c r="I694" s="31">
        <v>3210</v>
      </c>
      <c r="J694" s="25" t="s">
        <v>4102</v>
      </c>
      <c r="K694" s="26">
        <v>5000</v>
      </c>
      <c r="L694" s="25" t="s">
        <v>4047</v>
      </c>
      <c r="M694" s="14" t="s">
        <v>4103</v>
      </c>
      <c r="N694" s="14" t="s">
        <v>3967</v>
      </c>
    </row>
    <row r="695" spans="1:14" ht="148.5">
      <c r="A695" s="13">
        <v>24</v>
      </c>
      <c r="B695" s="14" t="s">
        <v>4104</v>
      </c>
      <c r="C695" s="14" t="s">
        <v>4105</v>
      </c>
      <c r="D695" s="15" t="s">
        <v>204</v>
      </c>
      <c r="E695" s="25" t="s">
        <v>4106</v>
      </c>
      <c r="F695" s="14" t="s">
        <v>56</v>
      </c>
      <c r="G695" s="14" t="s">
        <v>57</v>
      </c>
      <c r="H695" s="26">
        <v>60000</v>
      </c>
      <c r="I695" s="31">
        <v>7000</v>
      </c>
      <c r="J695" s="25" t="s">
        <v>4107</v>
      </c>
      <c r="K695" s="26">
        <v>10000</v>
      </c>
      <c r="L695" s="25" t="s">
        <v>4108</v>
      </c>
      <c r="M695" s="14" t="s">
        <v>4109</v>
      </c>
      <c r="N695" s="14" t="s">
        <v>3967</v>
      </c>
    </row>
    <row r="696" spans="1:14" ht="94.5">
      <c r="A696" s="13">
        <v>25</v>
      </c>
      <c r="B696" s="14" t="s">
        <v>4110</v>
      </c>
      <c r="C696" s="14" t="s">
        <v>4111</v>
      </c>
      <c r="D696" s="34" t="s">
        <v>261</v>
      </c>
      <c r="E696" s="25" t="s">
        <v>4112</v>
      </c>
      <c r="F696" s="14" t="s">
        <v>2420</v>
      </c>
      <c r="G696" s="14" t="s">
        <v>4077</v>
      </c>
      <c r="H696" s="26">
        <v>22000</v>
      </c>
      <c r="I696" s="31">
        <v>5500</v>
      </c>
      <c r="J696" s="25" t="s">
        <v>4113</v>
      </c>
      <c r="K696" s="26">
        <v>3000</v>
      </c>
      <c r="L696" s="25" t="s">
        <v>4114</v>
      </c>
      <c r="M696" s="14" t="s">
        <v>4115</v>
      </c>
      <c r="N696" s="14" t="s">
        <v>3967</v>
      </c>
    </row>
    <row r="697" spans="1:14" ht="216">
      <c r="A697" s="13">
        <v>26</v>
      </c>
      <c r="B697" s="14" t="s">
        <v>4116</v>
      </c>
      <c r="C697" s="14" t="s">
        <v>4117</v>
      </c>
      <c r="D697" s="34" t="s">
        <v>170</v>
      </c>
      <c r="E697" s="25" t="s">
        <v>4118</v>
      </c>
      <c r="F697" s="14" t="s">
        <v>4119</v>
      </c>
      <c r="G697" s="14" t="s">
        <v>4120</v>
      </c>
      <c r="H697" s="26">
        <v>55015</v>
      </c>
      <c r="I697" s="31">
        <v>21800</v>
      </c>
      <c r="J697" s="25" t="s">
        <v>4121</v>
      </c>
      <c r="K697" s="26">
        <v>3000</v>
      </c>
      <c r="L697" s="25" t="s">
        <v>4122</v>
      </c>
      <c r="M697" s="14" t="s">
        <v>4123</v>
      </c>
      <c r="N697" s="14" t="s">
        <v>3967</v>
      </c>
    </row>
    <row r="698" spans="1:14" ht="270">
      <c r="A698" s="13">
        <v>27</v>
      </c>
      <c r="B698" s="14" t="s">
        <v>4124</v>
      </c>
      <c r="C698" s="14" t="s">
        <v>4125</v>
      </c>
      <c r="D698" s="15" t="s">
        <v>248</v>
      </c>
      <c r="E698" s="25" t="s">
        <v>4126</v>
      </c>
      <c r="F698" s="14" t="s">
        <v>56</v>
      </c>
      <c r="G698" s="14" t="s">
        <v>57</v>
      </c>
      <c r="H698" s="26">
        <v>43000</v>
      </c>
      <c r="I698" s="31">
        <v>21000</v>
      </c>
      <c r="J698" s="25" t="s">
        <v>4127</v>
      </c>
      <c r="K698" s="26">
        <v>13650</v>
      </c>
      <c r="L698" s="25" t="s">
        <v>4128</v>
      </c>
      <c r="M698" s="14" t="s">
        <v>4129</v>
      </c>
      <c r="N698" s="14" t="s">
        <v>3967</v>
      </c>
    </row>
    <row r="699" spans="1:14" ht="148.5">
      <c r="A699" s="13">
        <v>28</v>
      </c>
      <c r="B699" s="14" t="s">
        <v>4130</v>
      </c>
      <c r="C699" s="14" t="s">
        <v>4131</v>
      </c>
      <c r="D699" s="15" t="s">
        <v>4020</v>
      </c>
      <c r="E699" s="25" t="s">
        <v>4132</v>
      </c>
      <c r="F699" s="14" t="s">
        <v>4133</v>
      </c>
      <c r="G699" s="14" t="s">
        <v>4134</v>
      </c>
      <c r="H699" s="26">
        <v>70510</v>
      </c>
      <c r="I699" s="31">
        <v>7290</v>
      </c>
      <c r="J699" s="25" t="s">
        <v>4135</v>
      </c>
      <c r="K699" s="26">
        <v>8000</v>
      </c>
      <c r="L699" s="25" t="s">
        <v>4136</v>
      </c>
      <c r="M699" s="14" t="s">
        <v>4137</v>
      </c>
      <c r="N699" s="14" t="s">
        <v>3967</v>
      </c>
    </row>
    <row r="700" spans="1:14" ht="40.5">
      <c r="A700" s="13">
        <v>29</v>
      </c>
      <c r="B700" s="14" t="s">
        <v>4138</v>
      </c>
      <c r="C700" s="14" t="s">
        <v>4139</v>
      </c>
      <c r="D700" s="34" t="s">
        <v>261</v>
      </c>
      <c r="E700" s="25" t="s">
        <v>4140</v>
      </c>
      <c r="F700" s="14" t="s">
        <v>2309</v>
      </c>
      <c r="G700" s="14" t="s">
        <v>4077</v>
      </c>
      <c r="H700" s="26">
        <v>46000</v>
      </c>
      <c r="I700" s="31">
        <v>1200</v>
      </c>
      <c r="J700" s="25" t="s">
        <v>4141</v>
      </c>
      <c r="K700" s="26">
        <v>5000</v>
      </c>
      <c r="L700" s="25" t="s">
        <v>4142</v>
      </c>
      <c r="M700" s="14" t="s">
        <v>4143</v>
      </c>
      <c r="N700" s="14" t="s">
        <v>3967</v>
      </c>
    </row>
    <row r="701" spans="1:14" ht="81">
      <c r="A701" s="13">
        <v>30</v>
      </c>
      <c r="B701" s="14" t="s">
        <v>4144</v>
      </c>
      <c r="C701" s="14" t="s">
        <v>4145</v>
      </c>
      <c r="D701" s="34" t="s">
        <v>764</v>
      </c>
      <c r="E701" s="25" t="s">
        <v>4146</v>
      </c>
      <c r="F701" s="14" t="s">
        <v>2420</v>
      </c>
      <c r="G701" s="14" t="s">
        <v>57</v>
      </c>
      <c r="H701" s="26">
        <v>350000</v>
      </c>
      <c r="I701" s="31">
        <v>72000</v>
      </c>
      <c r="J701" s="25" t="s">
        <v>4147</v>
      </c>
      <c r="K701" s="26">
        <v>20000</v>
      </c>
      <c r="L701" s="25" t="s">
        <v>4148</v>
      </c>
      <c r="M701" s="14" t="s">
        <v>4149</v>
      </c>
      <c r="N701" s="14" t="s">
        <v>3967</v>
      </c>
    </row>
    <row r="702" spans="1:14" ht="67.5">
      <c r="A702" s="13">
        <v>31</v>
      </c>
      <c r="B702" s="14" t="s">
        <v>4150</v>
      </c>
      <c r="C702" s="14"/>
      <c r="D702" s="42" t="s">
        <v>162</v>
      </c>
      <c r="E702" s="25" t="s">
        <v>4151</v>
      </c>
      <c r="F702" s="14" t="s">
        <v>84</v>
      </c>
      <c r="G702" s="14" t="s">
        <v>4152</v>
      </c>
      <c r="H702" s="26">
        <v>31870</v>
      </c>
      <c r="I702" s="31">
        <v>11212</v>
      </c>
      <c r="J702" s="25" t="s">
        <v>4153</v>
      </c>
      <c r="K702" s="26">
        <v>5000</v>
      </c>
      <c r="L702" s="25" t="s">
        <v>4154</v>
      </c>
      <c r="M702" s="14" t="s">
        <v>4155</v>
      </c>
      <c r="N702" s="14" t="s">
        <v>3967</v>
      </c>
    </row>
    <row r="703" spans="1:14" ht="67.5">
      <c r="A703" s="13">
        <v>32</v>
      </c>
      <c r="B703" s="14" t="s">
        <v>4156</v>
      </c>
      <c r="C703" s="14"/>
      <c r="D703" s="15" t="s">
        <v>148</v>
      </c>
      <c r="E703" s="25" t="s">
        <v>4157</v>
      </c>
      <c r="F703" s="14" t="s">
        <v>409</v>
      </c>
      <c r="G703" s="14" t="s">
        <v>459</v>
      </c>
      <c r="H703" s="26">
        <v>72842</v>
      </c>
      <c r="I703" s="31">
        <v>20000</v>
      </c>
      <c r="J703" s="25" t="s">
        <v>4158</v>
      </c>
      <c r="K703" s="26">
        <v>20000</v>
      </c>
      <c r="L703" s="25" t="s">
        <v>4159</v>
      </c>
      <c r="M703" s="14" t="s">
        <v>4160</v>
      </c>
      <c r="N703" s="14" t="s">
        <v>3967</v>
      </c>
    </row>
    <row r="704" spans="1:14" ht="81">
      <c r="A704" s="13">
        <v>33</v>
      </c>
      <c r="B704" s="14" t="s">
        <v>4161</v>
      </c>
      <c r="C704" s="14" t="s">
        <v>4162</v>
      </c>
      <c r="D704" s="15" t="s">
        <v>104</v>
      </c>
      <c r="E704" s="25" t="s">
        <v>4163</v>
      </c>
      <c r="F704" s="14" t="s">
        <v>4164</v>
      </c>
      <c r="G704" s="14" t="s">
        <v>1175</v>
      </c>
      <c r="H704" s="26">
        <v>83874.99</v>
      </c>
      <c r="I704" s="31">
        <v>3000</v>
      </c>
      <c r="J704" s="25" t="s">
        <v>4165</v>
      </c>
      <c r="K704" s="26">
        <v>5000</v>
      </c>
      <c r="L704" s="25" t="s">
        <v>4166</v>
      </c>
      <c r="M704" s="14" t="s">
        <v>4167</v>
      </c>
      <c r="N704" s="14" t="s">
        <v>3967</v>
      </c>
    </row>
    <row r="705" spans="1:14" ht="67.5">
      <c r="A705" s="13">
        <v>34</v>
      </c>
      <c r="B705" s="14" t="s">
        <v>4168</v>
      </c>
      <c r="C705" s="14" t="s">
        <v>4169</v>
      </c>
      <c r="D705" s="34" t="s">
        <v>162</v>
      </c>
      <c r="E705" s="25" t="s">
        <v>4170</v>
      </c>
      <c r="F705" s="14" t="s">
        <v>795</v>
      </c>
      <c r="G705" s="14" t="s">
        <v>164</v>
      </c>
      <c r="H705" s="26">
        <v>65362</v>
      </c>
      <c r="I705" s="31">
        <v>18121</v>
      </c>
      <c r="J705" s="25" t="s">
        <v>4171</v>
      </c>
      <c r="K705" s="26">
        <v>9000</v>
      </c>
      <c r="L705" s="25" t="s">
        <v>4172</v>
      </c>
      <c r="M705" s="14" t="s">
        <v>4173</v>
      </c>
      <c r="N705" s="14" t="s">
        <v>3967</v>
      </c>
    </row>
    <row r="706" spans="1:14" ht="94.5">
      <c r="A706" s="13">
        <v>35</v>
      </c>
      <c r="B706" s="14" t="s">
        <v>4174</v>
      </c>
      <c r="C706" s="14" t="s">
        <v>4175</v>
      </c>
      <c r="D706" s="15" t="s">
        <v>643</v>
      </c>
      <c r="E706" s="25" t="s">
        <v>4176</v>
      </c>
      <c r="F706" s="14" t="s">
        <v>40</v>
      </c>
      <c r="G706" s="14" t="s">
        <v>4177</v>
      </c>
      <c r="H706" s="26">
        <v>349359.83</v>
      </c>
      <c r="I706" s="31">
        <v>150600</v>
      </c>
      <c r="J706" s="25" t="s">
        <v>4178</v>
      </c>
      <c r="K706" s="26">
        <v>139000</v>
      </c>
      <c r="L706" s="25" t="s">
        <v>4179</v>
      </c>
      <c r="M706" s="14" t="s">
        <v>4180</v>
      </c>
      <c r="N706" s="14" t="s">
        <v>3967</v>
      </c>
    </row>
    <row r="707" spans="1:14" ht="54">
      <c r="A707" s="13">
        <v>36</v>
      </c>
      <c r="B707" s="14" t="s">
        <v>4181</v>
      </c>
      <c r="C707" s="14" t="s">
        <v>4182</v>
      </c>
      <c r="D707" s="34" t="s">
        <v>170</v>
      </c>
      <c r="E707" s="25" t="s">
        <v>4183</v>
      </c>
      <c r="F707" s="14" t="s">
        <v>2420</v>
      </c>
      <c r="G707" s="14" t="s">
        <v>861</v>
      </c>
      <c r="H707" s="26">
        <v>38610</v>
      </c>
      <c r="I707" s="31">
        <v>7553</v>
      </c>
      <c r="J707" s="25" t="s">
        <v>4184</v>
      </c>
      <c r="K707" s="26">
        <v>5454</v>
      </c>
      <c r="L707" s="25" t="s">
        <v>4185</v>
      </c>
      <c r="M707" s="14" t="s">
        <v>4186</v>
      </c>
      <c r="N707" s="14" t="s">
        <v>3967</v>
      </c>
    </row>
    <row r="708" spans="1:14" ht="148.5">
      <c r="A708" s="13">
        <v>37</v>
      </c>
      <c r="B708" s="14" t="s">
        <v>4187</v>
      </c>
      <c r="C708" s="14" t="s">
        <v>4188</v>
      </c>
      <c r="D708" s="34" t="s">
        <v>170</v>
      </c>
      <c r="E708" s="25" t="s">
        <v>4189</v>
      </c>
      <c r="F708" s="14" t="s">
        <v>2420</v>
      </c>
      <c r="G708" s="14" t="s">
        <v>861</v>
      </c>
      <c r="H708" s="26">
        <v>32794</v>
      </c>
      <c r="I708" s="31">
        <v>10000</v>
      </c>
      <c r="J708" s="25" t="s">
        <v>4190</v>
      </c>
      <c r="K708" s="26">
        <v>9849</v>
      </c>
      <c r="L708" s="25" t="s">
        <v>4191</v>
      </c>
      <c r="M708" s="14" t="s">
        <v>4186</v>
      </c>
      <c r="N708" s="14" t="s">
        <v>3967</v>
      </c>
    </row>
    <row r="709" spans="1:14" ht="67.5">
      <c r="A709" s="13">
        <v>38</v>
      </c>
      <c r="B709" s="14" t="s">
        <v>4192</v>
      </c>
      <c r="C709" s="14" t="s">
        <v>4193</v>
      </c>
      <c r="D709" s="34" t="s">
        <v>170</v>
      </c>
      <c r="E709" s="25" t="s">
        <v>4194</v>
      </c>
      <c r="F709" s="14" t="s">
        <v>2420</v>
      </c>
      <c r="G709" s="14" t="s">
        <v>861</v>
      </c>
      <c r="H709" s="26">
        <v>75147</v>
      </c>
      <c r="I709" s="31">
        <v>7052</v>
      </c>
      <c r="J709" s="25" t="s">
        <v>4195</v>
      </c>
      <c r="K709" s="26">
        <v>6746</v>
      </c>
      <c r="L709" s="25" t="s">
        <v>4185</v>
      </c>
      <c r="M709" s="14" t="s">
        <v>4186</v>
      </c>
      <c r="N709" s="14" t="s">
        <v>3967</v>
      </c>
    </row>
    <row r="710" spans="1:14" ht="81">
      <c r="A710" s="13">
        <v>39</v>
      </c>
      <c r="B710" s="14" t="s">
        <v>4196</v>
      </c>
      <c r="C710" s="14" t="s">
        <v>4197</v>
      </c>
      <c r="D710" s="34" t="s">
        <v>170</v>
      </c>
      <c r="E710" s="25" t="s">
        <v>4198</v>
      </c>
      <c r="F710" s="14" t="s">
        <v>84</v>
      </c>
      <c r="G710" s="14" t="s">
        <v>861</v>
      </c>
      <c r="H710" s="26">
        <v>68698</v>
      </c>
      <c r="I710" s="31">
        <v>10007</v>
      </c>
      <c r="J710" s="25" t="s">
        <v>4199</v>
      </c>
      <c r="K710" s="26">
        <v>16850</v>
      </c>
      <c r="L710" s="25" t="s">
        <v>4191</v>
      </c>
      <c r="M710" s="14" t="s">
        <v>4186</v>
      </c>
      <c r="N710" s="14" t="s">
        <v>3967</v>
      </c>
    </row>
    <row r="711" spans="1:14" ht="40.5">
      <c r="A711" s="13">
        <v>40</v>
      </c>
      <c r="B711" s="14" t="s">
        <v>4200</v>
      </c>
      <c r="C711" s="14" t="s">
        <v>4201</v>
      </c>
      <c r="D711" s="34" t="s">
        <v>170</v>
      </c>
      <c r="E711" s="25" t="s">
        <v>4202</v>
      </c>
      <c r="F711" s="14" t="s">
        <v>84</v>
      </c>
      <c r="G711" s="14" t="s">
        <v>861</v>
      </c>
      <c r="H711" s="26">
        <v>59890</v>
      </c>
      <c r="I711" s="31">
        <v>7500</v>
      </c>
      <c r="J711" s="25" t="s">
        <v>4203</v>
      </c>
      <c r="K711" s="26">
        <v>5000</v>
      </c>
      <c r="L711" s="25" t="s">
        <v>4185</v>
      </c>
      <c r="M711" s="14" t="s">
        <v>4186</v>
      </c>
      <c r="N711" s="14" t="s">
        <v>3967</v>
      </c>
    </row>
    <row r="712" spans="1:14" ht="121.5">
      <c r="A712" s="13">
        <v>41</v>
      </c>
      <c r="B712" s="14" t="s">
        <v>4204</v>
      </c>
      <c r="C712" s="14" t="s">
        <v>4205</v>
      </c>
      <c r="D712" s="15" t="s">
        <v>643</v>
      </c>
      <c r="E712" s="25" t="s">
        <v>4206</v>
      </c>
      <c r="F712" s="14" t="s">
        <v>4164</v>
      </c>
      <c r="G712" s="14" t="s">
        <v>41</v>
      </c>
      <c r="H712" s="26">
        <v>114450</v>
      </c>
      <c r="I712" s="31">
        <v>43180</v>
      </c>
      <c r="J712" s="25" t="s">
        <v>4207</v>
      </c>
      <c r="K712" s="26">
        <v>52000</v>
      </c>
      <c r="L712" s="25" t="s">
        <v>4208</v>
      </c>
      <c r="M712" s="14" t="s">
        <v>4209</v>
      </c>
      <c r="N712" s="14" t="s">
        <v>3967</v>
      </c>
    </row>
    <row r="713" spans="1:14" ht="54">
      <c r="A713" s="13">
        <v>42</v>
      </c>
      <c r="B713" s="14" t="s">
        <v>4210</v>
      </c>
      <c r="C713" s="14" t="s">
        <v>4211</v>
      </c>
      <c r="D713" s="15" t="s">
        <v>643</v>
      </c>
      <c r="E713" s="25" t="s">
        <v>4212</v>
      </c>
      <c r="F713" s="14" t="s">
        <v>2420</v>
      </c>
      <c r="G713" s="14" t="s">
        <v>57</v>
      </c>
      <c r="H713" s="26">
        <v>80000</v>
      </c>
      <c r="I713" s="31">
        <v>41100</v>
      </c>
      <c r="J713" s="25" t="s">
        <v>4213</v>
      </c>
      <c r="K713" s="26">
        <v>50000</v>
      </c>
      <c r="L713" s="25" t="s">
        <v>4214</v>
      </c>
      <c r="M713" s="14" t="s">
        <v>4215</v>
      </c>
      <c r="N713" s="14" t="s">
        <v>3967</v>
      </c>
    </row>
    <row r="714" spans="1:14" ht="94.5">
      <c r="A714" s="13">
        <v>43</v>
      </c>
      <c r="B714" s="14" t="s">
        <v>4216</v>
      </c>
      <c r="C714" s="14" t="s">
        <v>4175</v>
      </c>
      <c r="D714" s="15" t="s">
        <v>75</v>
      </c>
      <c r="E714" s="25" t="s">
        <v>4217</v>
      </c>
      <c r="F714" s="14" t="s">
        <v>2420</v>
      </c>
      <c r="G714" s="14" t="s">
        <v>41</v>
      </c>
      <c r="H714" s="26">
        <v>159685.88</v>
      </c>
      <c r="I714" s="31">
        <v>6200</v>
      </c>
      <c r="J714" s="25" t="s">
        <v>4218</v>
      </c>
      <c r="K714" s="26">
        <v>24500</v>
      </c>
      <c r="L714" s="25" t="s">
        <v>4219</v>
      </c>
      <c r="M714" s="14" t="s">
        <v>4173</v>
      </c>
      <c r="N714" s="14" t="s">
        <v>3967</v>
      </c>
    </row>
    <row r="715" spans="1:14" ht="121.5">
      <c r="A715" s="13">
        <v>44</v>
      </c>
      <c r="B715" s="14" t="s">
        <v>4220</v>
      </c>
      <c r="C715" s="14" t="s">
        <v>4221</v>
      </c>
      <c r="D715" s="15" t="s">
        <v>104</v>
      </c>
      <c r="E715" s="25" t="s">
        <v>4222</v>
      </c>
      <c r="F715" s="14" t="s">
        <v>4223</v>
      </c>
      <c r="G715" s="14" t="s">
        <v>4224</v>
      </c>
      <c r="H715" s="26">
        <v>22018.49</v>
      </c>
      <c r="I715" s="31">
        <v>6668</v>
      </c>
      <c r="J715" s="25" t="s">
        <v>4225</v>
      </c>
      <c r="K715" s="26">
        <v>2150</v>
      </c>
      <c r="L715" s="25" t="s">
        <v>4226</v>
      </c>
      <c r="M715" s="14" t="s">
        <v>4227</v>
      </c>
      <c r="N715" s="14" t="s">
        <v>3967</v>
      </c>
    </row>
    <row r="716" spans="1:14" ht="81">
      <c r="A716" s="13">
        <v>45</v>
      </c>
      <c r="B716" s="14" t="s">
        <v>4228</v>
      </c>
      <c r="C716" s="14" t="s">
        <v>4229</v>
      </c>
      <c r="D716" s="15" t="s">
        <v>104</v>
      </c>
      <c r="E716" s="25" t="s">
        <v>4230</v>
      </c>
      <c r="F716" s="14" t="s">
        <v>4231</v>
      </c>
      <c r="G716" s="14" t="s">
        <v>4224</v>
      </c>
      <c r="H716" s="26">
        <v>59820.52</v>
      </c>
      <c r="I716" s="31">
        <v>6408</v>
      </c>
      <c r="J716" s="25" t="s">
        <v>4232</v>
      </c>
      <c r="K716" s="26">
        <v>6197</v>
      </c>
      <c r="L716" s="25" t="s">
        <v>4233</v>
      </c>
      <c r="M716" s="14" t="s">
        <v>4227</v>
      </c>
      <c r="N716" s="14" t="s">
        <v>3967</v>
      </c>
    </row>
    <row r="717" spans="1:14" ht="168.75" customHeight="1">
      <c r="A717" s="13">
        <v>46</v>
      </c>
      <c r="B717" s="14" t="s">
        <v>4234</v>
      </c>
      <c r="C717" s="14" t="s">
        <v>4235</v>
      </c>
      <c r="D717" s="34" t="s">
        <v>162</v>
      </c>
      <c r="E717" s="25" t="s">
        <v>4236</v>
      </c>
      <c r="F717" s="14" t="s">
        <v>40</v>
      </c>
      <c r="G717" s="14" t="s">
        <v>4237</v>
      </c>
      <c r="H717" s="26">
        <v>162031.72</v>
      </c>
      <c r="I717" s="31">
        <v>53000</v>
      </c>
      <c r="J717" s="25" t="s">
        <v>4238</v>
      </c>
      <c r="K717" s="26">
        <v>40000</v>
      </c>
      <c r="L717" s="25" t="s">
        <v>4239</v>
      </c>
      <c r="M717" s="14" t="s">
        <v>4240</v>
      </c>
      <c r="N717" s="14" t="s">
        <v>3967</v>
      </c>
    </row>
    <row r="718" spans="1:14" ht="286.5" customHeight="1">
      <c r="A718" s="13">
        <v>47</v>
      </c>
      <c r="B718" s="14" t="s">
        <v>4241</v>
      </c>
      <c r="C718" s="14" t="s">
        <v>4242</v>
      </c>
      <c r="D718" s="15" t="s">
        <v>104</v>
      </c>
      <c r="E718" s="25" t="s">
        <v>4243</v>
      </c>
      <c r="F718" s="14" t="s">
        <v>33</v>
      </c>
      <c r="G718" s="14" t="s">
        <v>4237</v>
      </c>
      <c r="H718" s="26">
        <v>200000</v>
      </c>
      <c r="I718" s="31">
        <v>46355</v>
      </c>
      <c r="J718" s="25" t="s">
        <v>4244</v>
      </c>
      <c r="K718" s="26">
        <v>23000</v>
      </c>
      <c r="L718" s="25" t="s">
        <v>4245</v>
      </c>
      <c r="M718" s="14" t="s">
        <v>4246</v>
      </c>
      <c r="N718" s="14" t="s">
        <v>3967</v>
      </c>
    </row>
    <row r="719" spans="1:14" ht="14.25">
      <c r="A719" s="13"/>
      <c r="B719" s="32" t="s">
        <v>4247</v>
      </c>
      <c r="C719" s="14"/>
      <c r="D719" s="15"/>
      <c r="E719" s="25"/>
      <c r="F719" s="14"/>
      <c r="G719" s="14"/>
      <c r="H719" s="26"/>
      <c r="I719" s="31"/>
      <c r="J719" s="25"/>
      <c r="K719" s="26"/>
      <c r="L719" s="25"/>
      <c r="M719" s="14"/>
      <c r="N719" s="14"/>
    </row>
    <row r="720" spans="1:14" ht="14.25">
      <c r="A720" s="10" t="s">
        <v>19</v>
      </c>
      <c r="B720" s="12">
        <f>A760</f>
        <v>40</v>
      </c>
      <c r="C720" s="10"/>
      <c r="D720" s="11"/>
      <c r="E720" s="23"/>
      <c r="F720" s="21"/>
      <c r="G720" s="10"/>
      <c r="H720" s="24">
        <f>SUM(H721:H760)</f>
        <v>13000630.3</v>
      </c>
      <c r="I720" s="22">
        <f>SUM(I721:I760)</f>
        <v>4128789.27</v>
      </c>
      <c r="J720" s="29"/>
      <c r="K720" s="24">
        <f>SUM(K721:K760)</f>
        <v>1542841</v>
      </c>
      <c r="L720" s="30"/>
      <c r="M720" s="10"/>
      <c r="N720" s="10"/>
    </row>
    <row r="721" spans="1:14" ht="121.5">
      <c r="A721" s="13">
        <v>1</v>
      </c>
      <c r="B721" s="14" t="s">
        <v>4248</v>
      </c>
      <c r="C721" s="14" t="s">
        <v>4249</v>
      </c>
      <c r="D721" s="15" t="s">
        <v>4020</v>
      </c>
      <c r="E721" s="25" t="s">
        <v>4250</v>
      </c>
      <c r="F721" s="14" t="s">
        <v>33</v>
      </c>
      <c r="G721" s="14" t="s">
        <v>4251</v>
      </c>
      <c r="H721" s="26">
        <v>60000</v>
      </c>
      <c r="I721" s="31">
        <v>22400</v>
      </c>
      <c r="J721" s="25" t="s">
        <v>4252</v>
      </c>
      <c r="K721" s="26">
        <v>20000</v>
      </c>
      <c r="L721" s="25" t="s">
        <v>4253</v>
      </c>
      <c r="M721" s="14" t="s">
        <v>4254</v>
      </c>
      <c r="N721" s="14" t="s">
        <v>4254</v>
      </c>
    </row>
    <row r="722" spans="1:14" ht="202.5">
      <c r="A722" s="13">
        <v>2</v>
      </c>
      <c r="B722" s="14" t="s">
        <v>4255</v>
      </c>
      <c r="C722" s="14" t="s">
        <v>4256</v>
      </c>
      <c r="D722" s="15" t="s">
        <v>4257</v>
      </c>
      <c r="E722" s="25" t="s">
        <v>4258</v>
      </c>
      <c r="F722" s="14" t="s">
        <v>49</v>
      </c>
      <c r="G722" s="14" t="s">
        <v>4259</v>
      </c>
      <c r="H722" s="26">
        <v>664600</v>
      </c>
      <c r="I722" s="31">
        <v>8500</v>
      </c>
      <c r="J722" s="25" t="s">
        <v>4260</v>
      </c>
      <c r="K722" s="26">
        <v>103500</v>
      </c>
      <c r="L722" s="25" t="s">
        <v>4261</v>
      </c>
      <c r="M722" s="14" t="s">
        <v>4262</v>
      </c>
      <c r="N722" s="14" t="s">
        <v>4263</v>
      </c>
    </row>
    <row r="723" spans="1:14" ht="67.5">
      <c r="A723" s="13">
        <v>3</v>
      </c>
      <c r="B723" s="14" t="s">
        <v>4264</v>
      </c>
      <c r="C723" s="14" t="s">
        <v>4265</v>
      </c>
      <c r="D723" s="15" t="s">
        <v>148</v>
      </c>
      <c r="E723" s="25" t="s">
        <v>4266</v>
      </c>
      <c r="F723" s="14" t="s">
        <v>56</v>
      </c>
      <c r="G723" s="14" t="s">
        <v>4259</v>
      </c>
      <c r="H723" s="26">
        <v>67755</v>
      </c>
      <c r="I723" s="31">
        <v>10017</v>
      </c>
      <c r="J723" s="25" t="s">
        <v>4267</v>
      </c>
      <c r="K723" s="26">
        <v>30000</v>
      </c>
      <c r="L723" s="25" t="s">
        <v>4268</v>
      </c>
      <c r="M723" s="14" t="s">
        <v>4269</v>
      </c>
      <c r="N723" s="14" t="s">
        <v>4270</v>
      </c>
    </row>
    <row r="724" spans="1:14" ht="148.5">
      <c r="A724" s="13">
        <v>4</v>
      </c>
      <c r="B724" s="14" t="s">
        <v>4271</v>
      </c>
      <c r="C724" s="14" t="s">
        <v>4272</v>
      </c>
      <c r="D724" s="15" t="s">
        <v>217</v>
      </c>
      <c r="E724" s="25" t="s">
        <v>4273</v>
      </c>
      <c r="F724" s="14" t="s">
        <v>429</v>
      </c>
      <c r="G724" s="14" t="s">
        <v>4259</v>
      </c>
      <c r="H724" s="26">
        <v>3000000</v>
      </c>
      <c r="I724" s="31">
        <v>3619</v>
      </c>
      <c r="J724" s="25" t="s">
        <v>4274</v>
      </c>
      <c r="K724" s="26">
        <v>6465</v>
      </c>
      <c r="L724" s="25" t="s">
        <v>4275</v>
      </c>
      <c r="M724" s="14" t="s">
        <v>4276</v>
      </c>
      <c r="N724" s="14" t="s">
        <v>4277</v>
      </c>
    </row>
    <row r="725" spans="1:14" ht="108">
      <c r="A725" s="13">
        <v>5</v>
      </c>
      <c r="B725" s="14" t="s">
        <v>4278</v>
      </c>
      <c r="C725" s="14" t="s">
        <v>4279</v>
      </c>
      <c r="D725" s="15" t="s">
        <v>779</v>
      </c>
      <c r="E725" s="25" t="s">
        <v>4280</v>
      </c>
      <c r="F725" s="14" t="s">
        <v>919</v>
      </c>
      <c r="G725" s="14" t="s">
        <v>57</v>
      </c>
      <c r="H725" s="26">
        <v>168495</v>
      </c>
      <c r="I725" s="31">
        <v>76818</v>
      </c>
      <c r="J725" s="25" t="s">
        <v>4281</v>
      </c>
      <c r="K725" s="26">
        <v>16000</v>
      </c>
      <c r="L725" s="25" t="s">
        <v>4282</v>
      </c>
      <c r="M725" s="14" t="s">
        <v>4283</v>
      </c>
      <c r="N725" s="14" t="s">
        <v>4283</v>
      </c>
    </row>
    <row r="726" spans="1:14" ht="226.5" customHeight="1">
      <c r="A726" s="13">
        <v>6</v>
      </c>
      <c r="B726" s="14" t="s">
        <v>4284</v>
      </c>
      <c r="C726" s="14" t="s">
        <v>4285</v>
      </c>
      <c r="D726" s="15" t="s">
        <v>643</v>
      </c>
      <c r="E726" s="25" t="s">
        <v>4286</v>
      </c>
      <c r="F726" s="14" t="s">
        <v>977</v>
      </c>
      <c r="G726" s="14" t="s">
        <v>4287</v>
      </c>
      <c r="H726" s="26">
        <v>236000</v>
      </c>
      <c r="I726" s="31">
        <v>162000</v>
      </c>
      <c r="J726" s="25" t="s">
        <v>4288</v>
      </c>
      <c r="K726" s="26">
        <v>30000</v>
      </c>
      <c r="L726" s="25" t="s">
        <v>4289</v>
      </c>
      <c r="M726" s="14" t="s">
        <v>4290</v>
      </c>
      <c r="N726" s="14" t="s">
        <v>4291</v>
      </c>
    </row>
    <row r="727" spans="1:14" ht="177" customHeight="1">
      <c r="A727" s="13">
        <v>7</v>
      </c>
      <c r="B727" s="14" t="s">
        <v>4292</v>
      </c>
      <c r="C727" s="14" t="s">
        <v>4293</v>
      </c>
      <c r="D727" s="15" t="s">
        <v>643</v>
      </c>
      <c r="E727" s="25" t="s">
        <v>4294</v>
      </c>
      <c r="F727" s="14" t="s">
        <v>40</v>
      </c>
      <c r="G727" s="14" t="s">
        <v>4287</v>
      </c>
      <c r="H727" s="26">
        <v>60807.42</v>
      </c>
      <c r="I727" s="31">
        <v>48597</v>
      </c>
      <c r="J727" s="25" t="s">
        <v>4295</v>
      </c>
      <c r="K727" s="26">
        <v>13700</v>
      </c>
      <c r="L727" s="25" t="s">
        <v>4296</v>
      </c>
      <c r="M727" s="14" t="s">
        <v>4297</v>
      </c>
      <c r="N727" s="14" t="s">
        <v>4291</v>
      </c>
    </row>
    <row r="728" spans="1:14" ht="108">
      <c r="A728" s="13">
        <v>8</v>
      </c>
      <c r="B728" s="14" t="s">
        <v>4298</v>
      </c>
      <c r="C728" s="14" t="s">
        <v>4299</v>
      </c>
      <c r="D728" s="15" t="s">
        <v>643</v>
      </c>
      <c r="E728" s="25" t="s">
        <v>4300</v>
      </c>
      <c r="F728" s="14" t="s">
        <v>4301</v>
      </c>
      <c r="G728" s="14" t="s">
        <v>4287</v>
      </c>
      <c r="H728" s="26">
        <v>236000</v>
      </c>
      <c r="I728" s="31">
        <v>164829</v>
      </c>
      <c r="J728" s="25" t="s">
        <v>4302</v>
      </c>
      <c r="K728" s="26">
        <v>15000</v>
      </c>
      <c r="L728" s="25" t="s">
        <v>4303</v>
      </c>
      <c r="M728" s="14" t="s">
        <v>4304</v>
      </c>
      <c r="N728" s="14" t="s">
        <v>4291</v>
      </c>
    </row>
    <row r="729" spans="1:14" ht="162" customHeight="1">
      <c r="A729" s="13">
        <v>9</v>
      </c>
      <c r="B729" s="14" t="s">
        <v>4305</v>
      </c>
      <c r="C729" s="14" t="s">
        <v>4306</v>
      </c>
      <c r="D729" s="15" t="s">
        <v>643</v>
      </c>
      <c r="E729" s="25" t="s">
        <v>4307</v>
      </c>
      <c r="F729" s="14" t="s">
        <v>409</v>
      </c>
      <c r="G729" s="14" t="s">
        <v>4287</v>
      </c>
      <c r="H729" s="26">
        <v>314725.68</v>
      </c>
      <c r="I729" s="31">
        <v>130499</v>
      </c>
      <c r="J729" s="25" t="s">
        <v>4308</v>
      </c>
      <c r="K729" s="26">
        <v>40000</v>
      </c>
      <c r="L729" s="25" t="s">
        <v>4309</v>
      </c>
      <c r="M729" s="14" t="s">
        <v>4310</v>
      </c>
      <c r="N729" s="14" t="s">
        <v>4291</v>
      </c>
    </row>
    <row r="730" spans="1:14" ht="67.5">
      <c r="A730" s="13">
        <v>10</v>
      </c>
      <c r="B730" s="14" t="s">
        <v>4311</v>
      </c>
      <c r="C730" s="14" t="s">
        <v>4312</v>
      </c>
      <c r="D730" s="15" t="s">
        <v>643</v>
      </c>
      <c r="E730" s="25" t="s">
        <v>4313</v>
      </c>
      <c r="F730" s="14" t="s">
        <v>4314</v>
      </c>
      <c r="G730" s="14" t="s">
        <v>4287</v>
      </c>
      <c r="H730" s="26">
        <v>99800</v>
      </c>
      <c r="I730" s="31">
        <v>107700</v>
      </c>
      <c r="J730" s="25" t="s">
        <v>4315</v>
      </c>
      <c r="K730" s="26">
        <v>8500</v>
      </c>
      <c r="L730" s="25" t="s">
        <v>4316</v>
      </c>
      <c r="M730" s="14" t="s">
        <v>4317</v>
      </c>
      <c r="N730" s="14" t="s">
        <v>4291</v>
      </c>
    </row>
    <row r="731" spans="1:14" ht="85.5" customHeight="1">
      <c r="A731" s="13">
        <v>11</v>
      </c>
      <c r="B731" s="14" t="s">
        <v>4318</v>
      </c>
      <c r="C731" s="14" t="s">
        <v>4319</v>
      </c>
      <c r="D731" s="15" t="s">
        <v>2788</v>
      </c>
      <c r="E731" s="25" t="s">
        <v>4320</v>
      </c>
      <c r="F731" s="14" t="s">
        <v>56</v>
      </c>
      <c r="G731" s="14" t="s">
        <v>4287</v>
      </c>
      <c r="H731" s="26">
        <v>135634.96</v>
      </c>
      <c r="I731" s="31">
        <v>49743</v>
      </c>
      <c r="J731" s="25" t="s">
        <v>4321</v>
      </c>
      <c r="K731" s="26">
        <v>20000</v>
      </c>
      <c r="L731" s="25" t="s">
        <v>4322</v>
      </c>
      <c r="M731" s="14" t="s">
        <v>4323</v>
      </c>
      <c r="N731" s="14" t="s">
        <v>4291</v>
      </c>
    </row>
    <row r="732" spans="1:14" ht="336.75" customHeight="1">
      <c r="A732" s="13">
        <v>12</v>
      </c>
      <c r="B732" s="14" t="s">
        <v>4324</v>
      </c>
      <c r="C732" s="14" t="s">
        <v>4325</v>
      </c>
      <c r="D732" s="15" t="s">
        <v>643</v>
      </c>
      <c r="E732" s="25" t="s">
        <v>4326</v>
      </c>
      <c r="F732" s="14" t="s">
        <v>56</v>
      </c>
      <c r="G732" s="14" t="s">
        <v>4287</v>
      </c>
      <c r="H732" s="26">
        <v>50554</v>
      </c>
      <c r="I732" s="31">
        <v>15045</v>
      </c>
      <c r="J732" s="25" t="s">
        <v>4327</v>
      </c>
      <c r="K732" s="26">
        <v>30000</v>
      </c>
      <c r="L732" s="25" t="s">
        <v>4328</v>
      </c>
      <c r="M732" s="14" t="s">
        <v>4329</v>
      </c>
      <c r="N732" s="14" t="s">
        <v>4291</v>
      </c>
    </row>
    <row r="733" spans="1:14" ht="108">
      <c r="A733" s="13">
        <v>13</v>
      </c>
      <c r="B733" s="14" t="s">
        <v>4330</v>
      </c>
      <c r="C733" s="14" t="s">
        <v>4331</v>
      </c>
      <c r="D733" s="15" t="s">
        <v>643</v>
      </c>
      <c r="E733" s="25" t="s">
        <v>4332</v>
      </c>
      <c r="F733" s="14" t="s">
        <v>4333</v>
      </c>
      <c r="G733" s="14" t="s">
        <v>4287</v>
      </c>
      <c r="H733" s="26">
        <v>144737</v>
      </c>
      <c r="I733" s="31">
        <v>50300</v>
      </c>
      <c r="J733" s="25" t="s">
        <v>4334</v>
      </c>
      <c r="K733" s="26">
        <v>25000</v>
      </c>
      <c r="L733" s="25" t="s">
        <v>4335</v>
      </c>
      <c r="M733" s="14" t="s">
        <v>4336</v>
      </c>
      <c r="N733" s="14" t="s">
        <v>4291</v>
      </c>
    </row>
    <row r="734" spans="1:14" ht="216">
      <c r="A734" s="13">
        <v>14</v>
      </c>
      <c r="B734" s="14" t="s">
        <v>4337</v>
      </c>
      <c r="C734" s="14" t="s">
        <v>4338</v>
      </c>
      <c r="D734" s="15" t="s">
        <v>643</v>
      </c>
      <c r="E734" s="25" t="s">
        <v>4339</v>
      </c>
      <c r="F734" s="14" t="s">
        <v>4340</v>
      </c>
      <c r="G734" s="14" t="s">
        <v>4287</v>
      </c>
      <c r="H734" s="26">
        <v>45172</v>
      </c>
      <c r="I734" s="31">
        <v>63312.9</v>
      </c>
      <c r="J734" s="25" t="s">
        <v>4341</v>
      </c>
      <c r="K734" s="26">
        <v>21500</v>
      </c>
      <c r="L734" s="25" t="s">
        <v>4342</v>
      </c>
      <c r="M734" s="14" t="s">
        <v>4343</v>
      </c>
      <c r="N734" s="14" t="s">
        <v>4291</v>
      </c>
    </row>
    <row r="735" spans="1:14" ht="408" customHeight="1">
      <c r="A735" s="13">
        <v>15</v>
      </c>
      <c r="B735" s="14" t="s">
        <v>4344</v>
      </c>
      <c r="C735" s="14" t="s">
        <v>4345</v>
      </c>
      <c r="D735" s="15" t="s">
        <v>47</v>
      </c>
      <c r="E735" s="25" t="s">
        <v>4346</v>
      </c>
      <c r="F735" s="14" t="s">
        <v>56</v>
      </c>
      <c r="G735" s="14" t="s">
        <v>4287</v>
      </c>
      <c r="H735" s="26">
        <v>14000</v>
      </c>
      <c r="I735" s="31">
        <v>3000</v>
      </c>
      <c r="J735" s="25" t="s">
        <v>4347</v>
      </c>
      <c r="K735" s="26">
        <v>5000</v>
      </c>
      <c r="L735" s="25" t="s">
        <v>4348</v>
      </c>
      <c r="M735" s="14" t="s">
        <v>4349</v>
      </c>
      <c r="N735" s="14" t="s">
        <v>4349</v>
      </c>
    </row>
    <row r="736" spans="1:14" ht="208.5" customHeight="1">
      <c r="A736" s="13">
        <v>16</v>
      </c>
      <c r="B736" s="14" t="s">
        <v>4350</v>
      </c>
      <c r="C736" s="14" t="s">
        <v>4351</v>
      </c>
      <c r="D736" s="15" t="s">
        <v>47</v>
      </c>
      <c r="E736" s="25" t="s">
        <v>4352</v>
      </c>
      <c r="F736" s="14" t="s">
        <v>56</v>
      </c>
      <c r="G736" s="14" t="s">
        <v>4287</v>
      </c>
      <c r="H736" s="26">
        <v>12300</v>
      </c>
      <c r="I736" s="31">
        <v>1500</v>
      </c>
      <c r="J736" s="25" t="s">
        <v>4353</v>
      </c>
      <c r="K736" s="26">
        <v>4500</v>
      </c>
      <c r="L736" s="25" t="s">
        <v>4354</v>
      </c>
      <c r="M736" s="14" t="s">
        <v>4349</v>
      </c>
      <c r="N736" s="14" t="s">
        <v>4349</v>
      </c>
    </row>
    <row r="737" spans="1:14" ht="409.5">
      <c r="A737" s="13">
        <v>17</v>
      </c>
      <c r="B737" s="14" t="s">
        <v>4355</v>
      </c>
      <c r="C737" s="14" t="s">
        <v>4356</v>
      </c>
      <c r="D737" s="15" t="s">
        <v>47</v>
      </c>
      <c r="E737" s="25" t="s">
        <v>4357</v>
      </c>
      <c r="F737" s="14" t="s">
        <v>56</v>
      </c>
      <c r="G737" s="14" t="s">
        <v>57</v>
      </c>
      <c r="H737" s="26">
        <v>14423</v>
      </c>
      <c r="I737" s="31">
        <v>5170</v>
      </c>
      <c r="J737" s="25" t="s">
        <v>4358</v>
      </c>
      <c r="K737" s="26">
        <v>4743</v>
      </c>
      <c r="L737" s="25" t="s">
        <v>4359</v>
      </c>
      <c r="M737" s="14" t="s">
        <v>4349</v>
      </c>
      <c r="N737" s="14" t="s">
        <v>4349</v>
      </c>
    </row>
    <row r="738" spans="1:14" ht="54">
      <c r="A738" s="13">
        <v>18</v>
      </c>
      <c r="B738" s="14" t="s">
        <v>4360</v>
      </c>
      <c r="C738" s="14" t="s">
        <v>4361</v>
      </c>
      <c r="D738" s="15" t="s">
        <v>407</v>
      </c>
      <c r="E738" s="25" t="s">
        <v>4362</v>
      </c>
      <c r="F738" s="14" t="s">
        <v>479</v>
      </c>
      <c r="G738" s="14" t="s">
        <v>41</v>
      </c>
      <c r="H738" s="26">
        <v>56405</v>
      </c>
      <c r="I738" s="31">
        <v>2000</v>
      </c>
      <c r="J738" s="25" t="s">
        <v>4363</v>
      </c>
      <c r="K738" s="26">
        <v>10000</v>
      </c>
      <c r="L738" s="25" t="s">
        <v>4364</v>
      </c>
      <c r="M738" s="14" t="s">
        <v>4365</v>
      </c>
      <c r="N738" s="14" t="s">
        <v>4366</v>
      </c>
    </row>
    <row r="739" spans="1:14" ht="81">
      <c r="A739" s="13">
        <v>19</v>
      </c>
      <c r="B739" s="14" t="s">
        <v>4367</v>
      </c>
      <c r="C739" s="14" t="s">
        <v>4368</v>
      </c>
      <c r="D739" s="15" t="s">
        <v>162</v>
      </c>
      <c r="E739" s="25" t="s">
        <v>4369</v>
      </c>
      <c r="F739" s="14" t="s">
        <v>40</v>
      </c>
      <c r="G739" s="14" t="s">
        <v>41</v>
      </c>
      <c r="H739" s="26">
        <v>100000</v>
      </c>
      <c r="I739" s="31">
        <v>32080</v>
      </c>
      <c r="J739" s="25" t="s">
        <v>4370</v>
      </c>
      <c r="K739" s="26">
        <v>30000</v>
      </c>
      <c r="L739" s="25" t="s">
        <v>4371</v>
      </c>
      <c r="M739" s="14" t="s">
        <v>4372</v>
      </c>
      <c r="N739" s="14" t="s">
        <v>4366</v>
      </c>
    </row>
    <row r="740" spans="1:14" ht="54">
      <c r="A740" s="13">
        <v>20</v>
      </c>
      <c r="B740" s="14" t="s">
        <v>4373</v>
      </c>
      <c r="C740" s="14" t="s">
        <v>4374</v>
      </c>
      <c r="D740" s="15" t="s">
        <v>407</v>
      </c>
      <c r="E740" s="25" t="s">
        <v>4375</v>
      </c>
      <c r="F740" s="14" t="s">
        <v>479</v>
      </c>
      <c r="G740" s="14" t="s">
        <v>41</v>
      </c>
      <c r="H740" s="26">
        <v>60196</v>
      </c>
      <c r="I740" s="31">
        <v>3200</v>
      </c>
      <c r="J740" s="25" t="s">
        <v>4363</v>
      </c>
      <c r="K740" s="26">
        <v>8000</v>
      </c>
      <c r="L740" s="25" t="s">
        <v>4364</v>
      </c>
      <c r="M740" s="14" t="s">
        <v>4365</v>
      </c>
      <c r="N740" s="14" t="s">
        <v>4366</v>
      </c>
    </row>
    <row r="741" spans="1:14" ht="162">
      <c r="A741" s="13">
        <v>21</v>
      </c>
      <c r="B741" s="14" t="s">
        <v>4376</v>
      </c>
      <c r="C741" s="14" t="s">
        <v>4377</v>
      </c>
      <c r="D741" s="15" t="s">
        <v>162</v>
      </c>
      <c r="E741" s="25" t="s">
        <v>4378</v>
      </c>
      <c r="F741" s="14" t="s">
        <v>56</v>
      </c>
      <c r="G741" s="14" t="s">
        <v>41</v>
      </c>
      <c r="H741" s="26">
        <v>61265</v>
      </c>
      <c r="I741" s="31">
        <v>4100</v>
      </c>
      <c r="J741" s="25" t="s">
        <v>4379</v>
      </c>
      <c r="K741" s="26">
        <v>15000</v>
      </c>
      <c r="L741" s="25" t="s">
        <v>4380</v>
      </c>
      <c r="M741" s="14" t="s">
        <v>4381</v>
      </c>
      <c r="N741" s="14" t="s">
        <v>4366</v>
      </c>
    </row>
    <row r="742" spans="1:14" ht="81">
      <c r="A742" s="13">
        <v>22</v>
      </c>
      <c r="B742" s="14" t="s">
        <v>4382</v>
      </c>
      <c r="C742" s="14" t="s">
        <v>4383</v>
      </c>
      <c r="D742" s="15" t="s">
        <v>407</v>
      </c>
      <c r="E742" s="25" t="s">
        <v>4384</v>
      </c>
      <c r="F742" s="14" t="s">
        <v>56</v>
      </c>
      <c r="G742" s="14" t="s">
        <v>41</v>
      </c>
      <c r="H742" s="26">
        <v>25218</v>
      </c>
      <c r="I742" s="31">
        <v>4160</v>
      </c>
      <c r="J742" s="25" t="s">
        <v>4363</v>
      </c>
      <c r="K742" s="26">
        <v>10000</v>
      </c>
      <c r="L742" s="25" t="s">
        <v>4364</v>
      </c>
      <c r="M742" s="14" t="s">
        <v>4385</v>
      </c>
      <c r="N742" s="14" t="s">
        <v>4366</v>
      </c>
    </row>
    <row r="743" spans="1:14" ht="54">
      <c r="A743" s="13">
        <v>23</v>
      </c>
      <c r="B743" s="14" t="s">
        <v>4386</v>
      </c>
      <c r="C743" s="14" t="s">
        <v>4387</v>
      </c>
      <c r="D743" s="15" t="s">
        <v>779</v>
      </c>
      <c r="E743" s="25" t="s">
        <v>4388</v>
      </c>
      <c r="F743" s="14" t="s">
        <v>2599</v>
      </c>
      <c r="G743" s="14" t="s">
        <v>41</v>
      </c>
      <c r="H743" s="26">
        <v>114921</v>
      </c>
      <c r="I743" s="31">
        <v>0</v>
      </c>
      <c r="J743" s="25" t="s">
        <v>4389</v>
      </c>
      <c r="K743" s="26">
        <v>8000</v>
      </c>
      <c r="L743" s="25" t="s">
        <v>4380</v>
      </c>
      <c r="M743" s="14" t="s">
        <v>4385</v>
      </c>
      <c r="N743" s="14" t="s">
        <v>4366</v>
      </c>
    </row>
    <row r="744" spans="1:14" ht="40.5">
      <c r="A744" s="13">
        <v>24</v>
      </c>
      <c r="B744" s="14" t="s">
        <v>4390</v>
      </c>
      <c r="C744" s="14" t="s">
        <v>4391</v>
      </c>
      <c r="D744" s="15" t="s">
        <v>407</v>
      </c>
      <c r="E744" s="25" t="s">
        <v>4392</v>
      </c>
      <c r="F744" s="14" t="s">
        <v>40</v>
      </c>
      <c r="G744" s="14" t="s">
        <v>41</v>
      </c>
      <c r="H744" s="26">
        <v>30498.28</v>
      </c>
      <c r="I744" s="31">
        <v>8210</v>
      </c>
      <c r="J744" s="25" t="s">
        <v>4393</v>
      </c>
      <c r="K744" s="26">
        <v>6000</v>
      </c>
      <c r="L744" s="25" t="s">
        <v>4394</v>
      </c>
      <c r="M744" s="14" t="s">
        <v>4385</v>
      </c>
      <c r="N744" s="14" t="s">
        <v>4366</v>
      </c>
    </row>
    <row r="745" spans="1:14" ht="229.5">
      <c r="A745" s="13">
        <v>25</v>
      </c>
      <c r="B745" s="14" t="s">
        <v>4395</v>
      </c>
      <c r="C745" s="14" t="s">
        <v>4396</v>
      </c>
      <c r="D745" s="15" t="s">
        <v>2788</v>
      </c>
      <c r="E745" s="25" t="s">
        <v>4397</v>
      </c>
      <c r="F745" s="14" t="s">
        <v>409</v>
      </c>
      <c r="G745" s="14" t="s">
        <v>41</v>
      </c>
      <c r="H745" s="26">
        <v>108021</v>
      </c>
      <c r="I745" s="31">
        <v>31722</v>
      </c>
      <c r="J745" s="25" t="s">
        <v>4398</v>
      </c>
      <c r="K745" s="26">
        <v>11311</v>
      </c>
      <c r="L745" s="25" t="s">
        <v>4399</v>
      </c>
      <c r="M745" s="14" t="s">
        <v>4400</v>
      </c>
      <c r="N745" s="14" t="s">
        <v>4401</v>
      </c>
    </row>
    <row r="746" spans="1:14" ht="294" customHeight="1">
      <c r="A746" s="13">
        <v>26</v>
      </c>
      <c r="B746" s="14" t="s">
        <v>4402</v>
      </c>
      <c r="C746" s="14" t="s">
        <v>4403</v>
      </c>
      <c r="D746" s="15" t="s">
        <v>217</v>
      </c>
      <c r="E746" s="25" t="s">
        <v>4404</v>
      </c>
      <c r="F746" s="14" t="s">
        <v>4405</v>
      </c>
      <c r="G746" s="14" t="s">
        <v>57</v>
      </c>
      <c r="H746" s="26">
        <v>94360</v>
      </c>
      <c r="I746" s="31">
        <v>22532</v>
      </c>
      <c r="J746" s="25" t="s">
        <v>4406</v>
      </c>
      <c r="K746" s="26">
        <v>30000</v>
      </c>
      <c r="L746" s="25" t="s">
        <v>4407</v>
      </c>
      <c r="M746" s="14" t="s">
        <v>4408</v>
      </c>
      <c r="N746" s="14" t="s">
        <v>4409</v>
      </c>
    </row>
    <row r="747" spans="1:14" ht="108">
      <c r="A747" s="13">
        <v>27</v>
      </c>
      <c r="B747" s="14" t="s">
        <v>4410</v>
      </c>
      <c r="C747" s="14" t="s">
        <v>4411</v>
      </c>
      <c r="D747" s="15" t="s">
        <v>155</v>
      </c>
      <c r="E747" s="25" t="s">
        <v>4412</v>
      </c>
      <c r="F747" s="14" t="s">
        <v>1694</v>
      </c>
      <c r="G747" s="14" t="s">
        <v>41</v>
      </c>
      <c r="H747" s="26">
        <v>32615</v>
      </c>
      <c r="I747" s="31">
        <v>14615</v>
      </c>
      <c r="J747" s="25" t="s">
        <v>4413</v>
      </c>
      <c r="K747" s="26">
        <v>18000</v>
      </c>
      <c r="L747" s="25" t="s">
        <v>4414</v>
      </c>
      <c r="M747" s="14" t="s">
        <v>4415</v>
      </c>
      <c r="N747" s="14" t="s">
        <v>4416</v>
      </c>
    </row>
    <row r="748" spans="1:14" ht="204" customHeight="1">
      <c r="A748" s="13">
        <v>28</v>
      </c>
      <c r="B748" s="14" t="s">
        <v>4417</v>
      </c>
      <c r="C748" s="14" t="s">
        <v>4418</v>
      </c>
      <c r="D748" s="15" t="s">
        <v>155</v>
      </c>
      <c r="E748" s="25" t="s">
        <v>4419</v>
      </c>
      <c r="F748" s="14" t="s">
        <v>1694</v>
      </c>
      <c r="G748" s="14" t="s">
        <v>41</v>
      </c>
      <c r="H748" s="26">
        <v>59594</v>
      </c>
      <c r="I748" s="31">
        <v>28794</v>
      </c>
      <c r="J748" s="25" t="s">
        <v>4420</v>
      </c>
      <c r="K748" s="26">
        <v>26800</v>
      </c>
      <c r="L748" s="25" t="s">
        <v>4421</v>
      </c>
      <c r="M748" s="14" t="s">
        <v>4422</v>
      </c>
      <c r="N748" s="14" t="s">
        <v>4416</v>
      </c>
    </row>
    <row r="749" spans="1:14" ht="243">
      <c r="A749" s="13">
        <v>29</v>
      </c>
      <c r="B749" s="14" t="s">
        <v>4423</v>
      </c>
      <c r="C749" s="14" t="s">
        <v>4424</v>
      </c>
      <c r="D749" s="15" t="s">
        <v>1476</v>
      </c>
      <c r="E749" s="25" t="s">
        <v>4425</v>
      </c>
      <c r="F749" s="14" t="s">
        <v>56</v>
      </c>
      <c r="G749" s="14" t="s">
        <v>57</v>
      </c>
      <c r="H749" s="26">
        <v>14000</v>
      </c>
      <c r="I749" s="31">
        <v>2000</v>
      </c>
      <c r="J749" s="25" t="s">
        <v>4426</v>
      </c>
      <c r="K749" s="26">
        <v>7000</v>
      </c>
      <c r="L749" s="25" t="s">
        <v>4427</v>
      </c>
      <c r="M749" s="14" t="s">
        <v>4428</v>
      </c>
      <c r="N749" s="14" t="s">
        <v>4429</v>
      </c>
    </row>
    <row r="750" spans="1:14" ht="135">
      <c r="A750" s="13">
        <v>30</v>
      </c>
      <c r="B750" s="14" t="s">
        <v>4430</v>
      </c>
      <c r="C750" s="14" t="s">
        <v>4431</v>
      </c>
      <c r="D750" s="15" t="s">
        <v>450</v>
      </c>
      <c r="E750" s="25" t="s">
        <v>4432</v>
      </c>
      <c r="F750" s="14" t="s">
        <v>409</v>
      </c>
      <c r="G750" s="14" t="s">
        <v>4287</v>
      </c>
      <c r="H750" s="26">
        <v>508000</v>
      </c>
      <c r="I750" s="31">
        <v>9958</v>
      </c>
      <c r="J750" s="25" t="s">
        <v>4433</v>
      </c>
      <c r="K750" s="26">
        <v>20000</v>
      </c>
      <c r="L750" s="25" t="s">
        <v>4434</v>
      </c>
      <c r="M750" s="14" t="s">
        <v>4435</v>
      </c>
      <c r="N750" s="14" t="s">
        <v>4435</v>
      </c>
    </row>
    <row r="751" spans="1:14" ht="108">
      <c r="A751" s="13">
        <v>31</v>
      </c>
      <c r="B751" s="14" t="s">
        <v>4436</v>
      </c>
      <c r="C751" s="14" t="s">
        <v>4437</v>
      </c>
      <c r="D751" s="15" t="s">
        <v>826</v>
      </c>
      <c r="E751" s="25" t="s">
        <v>4438</v>
      </c>
      <c r="F751" s="14" t="s">
        <v>49</v>
      </c>
      <c r="G751" s="14" t="s">
        <v>861</v>
      </c>
      <c r="H751" s="26">
        <v>146570.64</v>
      </c>
      <c r="I751" s="31">
        <v>7803.88</v>
      </c>
      <c r="J751" s="25" t="s">
        <v>4439</v>
      </c>
      <c r="K751" s="26">
        <v>40000</v>
      </c>
      <c r="L751" s="25" t="s">
        <v>4440</v>
      </c>
      <c r="M751" s="14" t="s">
        <v>4441</v>
      </c>
      <c r="N751" s="14" t="s">
        <v>4442</v>
      </c>
    </row>
    <row r="752" spans="1:14" ht="108">
      <c r="A752" s="13">
        <v>32</v>
      </c>
      <c r="B752" s="14" t="s">
        <v>4443</v>
      </c>
      <c r="C752" s="14" t="s">
        <v>4444</v>
      </c>
      <c r="D752" s="15" t="s">
        <v>826</v>
      </c>
      <c r="E752" s="25" t="s">
        <v>4445</v>
      </c>
      <c r="F752" s="14" t="s">
        <v>33</v>
      </c>
      <c r="G752" s="14" t="s">
        <v>4446</v>
      </c>
      <c r="H752" s="26">
        <v>82003</v>
      </c>
      <c r="I752" s="31">
        <v>36600</v>
      </c>
      <c r="J752" s="25" t="s">
        <v>4447</v>
      </c>
      <c r="K752" s="26">
        <v>20000</v>
      </c>
      <c r="L752" s="25" t="s">
        <v>4448</v>
      </c>
      <c r="M752" s="14" t="s">
        <v>4449</v>
      </c>
      <c r="N752" s="14" t="s">
        <v>4442</v>
      </c>
    </row>
    <row r="753" spans="1:14" ht="67.5">
      <c r="A753" s="13">
        <v>33</v>
      </c>
      <c r="B753" s="14" t="s">
        <v>4450</v>
      </c>
      <c r="C753" s="13"/>
      <c r="D753" s="15" t="s">
        <v>2949</v>
      </c>
      <c r="E753" s="25" t="s">
        <v>4451</v>
      </c>
      <c r="F753" s="14" t="s">
        <v>40</v>
      </c>
      <c r="G753" s="14" t="s">
        <v>57</v>
      </c>
      <c r="H753" s="26">
        <v>798967</v>
      </c>
      <c r="I753" s="31">
        <v>481961</v>
      </c>
      <c r="J753" s="25" t="s">
        <v>4452</v>
      </c>
      <c r="K753" s="26">
        <v>170222</v>
      </c>
      <c r="L753" s="25" t="s">
        <v>4453</v>
      </c>
      <c r="M753" s="14" t="s">
        <v>4454</v>
      </c>
      <c r="N753" s="14" t="s">
        <v>4455</v>
      </c>
    </row>
    <row r="754" spans="1:14" ht="189">
      <c r="A754" s="13">
        <v>34</v>
      </c>
      <c r="B754" s="14" t="s">
        <v>4456</v>
      </c>
      <c r="C754" s="14" t="s">
        <v>4457</v>
      </c>
      <c r="D754" s="15" t="s">
        <v>1381</v>
      </c>
      <c r="E754" s="25" t="s">
        <v>4458</v>
      </c>
      <c r="F754" s="14" t="s">
        <v>4459</v>
      </c>
      <c r="G754" s="14" t="s">
        <v>4460</v>
      </c>
      <c r="H754" s="26">
        <v>3573614</v>
      </c>
      <c r="I754" s="31">
        <v>2107600</v>
      </c>
      <c r="J754" s="25" t="s">
        <v>4461</v>
      </c>
      <c r="K754" s="26">
        <v>270000</v>
      </c>
      <c r="L754" s="25" t="s">
        <v>4462</v>
      </c>
      <c r="M754" s="14" t="s">
        <v>4463</v>
      </c>
      <c r="N754" s="14" t="s">
        <v>4464</v>
      </c>
    </row>
    <row r="755" spans="1:14" ht="148.5">
      <c r="A755" s="13">
        <v>35</v>
      </c>
      <c r="B755" s="14" t="s">
        <v>4465</v>
      </c>
      <c r="C755" s="14" t="s">
        <v>4466</v>
      </c>
      <c r="D755" s="15" t="s">
        <v>2788</v>
      </c>
      <c r="E755" s="25" t="s">
        <v>4467</v>
      </c>
      <c r="F755" s="14" t="s">
        <v>4468</v>
      </c>
      <c r="G755" s="14" t="s">
        <v>4460</v>
      </c>
      <c r="H755" s="26">
        <v>75046</v>
      </c>
      <c r="I755" s="31">
        <v>10777</v>
      </c>
      <c r="J755" s="25" t="s">
        <v>4469</v>
      </c>
      <c r="K755" s="26">
        <v>25000</v>
      </c>
      <c r="L755" s="25" t="s">
        <v>4470</v>
      </c>
      <c r="M755" s="14" t="s">
        <v>4471</v>
      </c>
      <c r="N755" s="14" t="s">
        <v>4472</v>
      </c>
    </row>
    <row r="756" spans="1:14" ht="324" customHeight="1">
      <c r="A756" s="13">
        <v>36</v>
      </c>
      <c r="B756" s="14" t="s">
        <v>4473</v>
      </c>
      <c r="C756" s="14" t="s">
        <v>4474</v>
      </c>
      <c r="D756" s="15" t="s">
        <v>2788</v>
      </c>
      <c r="E756" s="25" t="s">
        <v>4475</v>
      </c>
      <c r="F756" s="14" t="s">
        <v>4476</v>
      </c>
      <c r="G756" s="14" t="s">
        <v>4477</v>
      </c>
      <c r="H756" s="26">
        <v>99032.32</v>
      </c>
      <c r="I756" s="31">
        <v>62400</v>
      </c>
      <c r="J756" s="25" t="s">
        <v>4478</v>
      </c>
      <c r="K756" s="26">
        <v>20000</v>
      </c>
      <c r="L756" s="25" t="s">
        <v>4479</v>
      </c>
      <c r="M756" s="14" t="s">
        <v>4480</v>
      </c>
      <c r="N756" s="14" t="s">
        <v>4480</v>
      </c>
    </row>
    <row r="757" spans="1:14" ht="324" customHeight="1">
      <c r="A757" s="13">
        <v>37</v>
      </c>
      <c r="B757" s="14" t="s">
        <v>4481</v>
      </c>
      <c r="C757" s="14" t="s">
        <v>4482</v>
      </c>
      <c r="D757" s="15" t="s">
        <v>47</v>
      </c>
      <c r="E757" s="25" t="s">
        <v>4483</v>
      </c>
      <c r="F757" s="14" t="s">
        <v>56</v>
      </c>
      <c r="G757" s="14" t="s">
        <v>4484</v>
      </c>
      <c r="H757" s="26">
        <v>796000</v>
      </c>
      <c r="I757" s="31">
        <v>110587</v>
      </c>
      <c r="J757" s="25" t="s">
        <v>4485</v>
      </c>
      <c r="K757" s="26">
        <v>197000</v>
      </c>
      <c r="L757" s="25" t="s">
        <v>4486</v>
      </c>
      <c r="M757" s="14" t="s">
        <v>4487</v>
      </c>
      <c r="N757" s="14" t="s">
        <v>4488</v>
      </c>
    </row>
    <row r="758" spans="1:14" ht="54">
      <c r="A758" s="13">
        <v>38</v>
      </c>
      <c r="B758" s="14" t="s">
        <v>4489</v>
      </c>
      <c r="C758" s="14" t="s">
        <v>4490</v>
      </c>
      <c r="D758" s="15" t="s">
        <v>4257</v>
      </c>
      <c r="E758" s="25" t="s">
        <v>4491</v>
      </c>
      <c r="F758" s="14" t="s">
        <v>977</v>
      </c>
      <c r="G758" s="14" t="s">
        <v>41</v>
      </c>
      <c r="H758" s="26">
        <v>489300</v>
      </c>
      <c r="I758" s="31">
        <v>90000</v>
      </c>
      <c r="J758" s="25" t="s">
        <v>4492</v>
      </c>
      <c r="K758" s="26">
        <v>70000</v>
      </c>
      <c r="L758" s="25" t="s">
        <v>4493</v>
      </c>
      <c r="M758" s="14" t="s">
        <v>4494</v>
      </c>
      <c r="N758" s="14" t="s">
        <v>4494</v>
      </c>
    </row>
    <row r="759" spans="1:14" ht="54">
      <c r="A759" s="13">
        <v>39</v>
      </c>
      <c r="B759" s="14" t="s">
        <v>4495</v>
      </c>
      <c r="C759" s="14" t="s">
        <v>4496</v>
      </c>
      <c r="D759" s="15" t="s">
        <v>162</v>
      </c>
      <c r="E759" s="25" t="s">
        <v>4497</v>
      </c>
      <c r="F759" s="14">
        <v>43466</v>
      </c>
      <c r="G759" s="14" t="s">
        <v>57</v>
      </c>
      <c r="H759" s="26">
        <v>300000</v>
      </c>
      <c r="I759" s="31">
        <v>120026.18</v>
      </c>
      <c r="J759" s="25" t="s">
        <v>4498</v>
      </c>
      <c r="K759" s="26">
        <v>126000</v>
      </c>
      <c r="L759" s="25" t="s">
        <v>4499</v>
      </c>
      <c r="M759" s="14" t="s">
        <v>4500</v>
      </c>
      <c r="N759" s="14" t="s">
        <v>4501</v>
      </c>
    </row>
    <row r="760" spans="1:14" ht="67.5">
      <c r="A760" s="13">
        <v>40</v>
      </c>
      <c r="B760" s="14" t="s">
        <v>4502</v>
      </c>
      <c r="C760" s="14" t="s">
        <v>4503</v>
      </c>
      <c r="D760" s="15" t="s">
        <v>162</v>
      </c>
      <c r="E760" s="25" t="s">
        <v>4504</v>
      </c>
      <c r="F760" s="14">
        <v>43466</v>
      </c>
      <c r="G760" s="14" t="s">
        <v>57</v>
      </c>
      <c r="H760" s="26">
        <v>50000</v>
      </c>
      <c r="I760" s="31">
        <v>14613.31</v>
      </c>
      <c r="J760" s="25" t="s">
        <v>4505</v>
      </c>
      <c r="K760" s="26">
        <v>10600</v>
      </c>
      <c r="L760" s="25" t="s">
        <v>4506</v>
      </c>
      <c r="M760" s="14" t="s">
        <v>4500</v>
      </c>
      <c r="N760" s="14" t="s">
        <v>4501</v>
      </c>
    </row>
  </sheetData>
  <sheetProtection/>
  <autoFilter ref="A4:N760"/>
  <mergeCells count="1">
    <mergeCell ref="A2:N2"/>
  </mergeCells>
  <printOptions/>
  <pageMargins left="0.71" right="0.71" top="0.75" bottom="0.75" header="0.31" footer="0.31"/>
  <pageSetup firstPageNumber="1" useFirstPageNumber="1" fitToHeight="0" fitToWidth="1" horizontalDpi="600" verticalDpi="600" orientation="landscape" paperSize="8" scale="76"/>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周晓峰</dc:creator>
  <cp:keywords/>
  <dc:description/>
  <cp:lastModifiedBy>魏萍</cp:lastModifiedBy>
  <cp:lastPrinted>2020-02-21T00:54:01Z</cp:lastPrinted>
  <dcterms:created xsi:type="dcterms:W3CDTF">2020-02-17T09:22:45Z</dcterms:created>
  <dcterms:modified xsi:type="dcterms:W3CDTF">2020-10-09T01:59:06Z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