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附件1-2023年保租房清单 " sheetId="1" r:id="rId1"/>
    <sheet name="附件2公租房" sheetId="2" r:id="rId2"/>
    <sheet name="附件3棚改" sheetId="3" r:id="rId3"/>
  </sheets>
  <definedNames>
    <definedName name="_xlnm.Print_Area" localSheetId="0">'附件1-2023年保租房清单 '!$A$1:$D$308</definedName>
    <definedName name="_xlnm.Print_Titles" localSheetId="0">'附件1-2023年保租房清单 '!$3:$3</definedName>
    <definedName name="_xlnm.Print_Area" localSheetId="2">'附件3棚改'!$A$1:$D$36</definedName>
    <definedName name="_xlnm.Print_Titles" localSheetId="2">'附件3棚改'!$3:$3</definedName>
    <definedName name="_xlnm.Print_Area" localSheetId="1">'附件2公租房'!$A$1:$D$11</definedName>
    <definedName name="_xlnm._FilterDatabase" localSheetId="2" hidden="1">'附件3棚改'!$A$3:$F$36</definedName>
  </definedNames>
  <calcPr fullCalcOnLoad="1"/>
</workbook>
</file>

<file path=xl/sharedStrings.xml><?xml version="1.0" encoding="utf-8"?>
<sst xmlns="http://schemas.openxmlformats.org/spreadsheetml/2006/main" count="482" uniqueCount="432">
  <si>
    <t>附件1</t>
  </si>
  <si>
    <t>2023年保障性租赁住房计划项目清单</t>
  </si>
  <si>
    <t>序号</t>
  </si>
  <si>
    <t>地区</t>
  </si>
  <si>
    <t>项目名称</t>
  </si>
  <si>
    <t>任务数
（套、间）</t>
  </si>
  <si>
    <t>全区合计（211）</t>
  </si>
  <si>
    <t>一</t>
  </si>
  <si>
    <t>南宁市合计（56）</t>
  </si>
  <si>
    <t>市本级小计（1）</t>
  </si>
  <si>
    <t>市本级</t>
  </si>
  <si>
    <t>市本级人才保障性租赁住房项目</t>
  </si>
  <si>
    <t>兴宁区小计（6）</t>
  </si>
  <si>
    <t>兴宁区</t>
  </si>
  <si>
    <t>电力设备生产基地项目调整（宿舍综合楼）</t>
  </si>
  <si>
    <t>普天东盟教育装备智能制造产业园建设工程项目 4#B 区-园区配套单身宿舍楼项目</t>
  </si>
  <si>
    <t>深加工肉鸭食品及生产方便食品项目宿舍楼</t>
  </si>
  <si>
    <t>兴宁联讯智谷科技企业孵化器3#行政办公及生活服务</t>
  </si>
  <si>
    <t>广西太华医药有限责任公司现代医药物流项目</t>
  </si>
  <si>
    <t>金桥市场三期项目A地块综合楼2-4层</t>
  </si>
  <si>
    <t>江南区小计（2）</t>
  </si>
  <si>
    <t>江南区</t>
  </si>
  <si>
    <t>轨道剧场剧场站地块项目（2、3号楼）</t>
  </si>
  <si>
    <t>产投江南电子科技园1#配套宿舍</t>
  </si>
  <si>
    <t>青秀区小计（7）</t>
  </si>
  <si>
    <t>青秀区</t>
  </si>
  <si>
    <t>威宁长堽路188号新青年公寓</t>
  </si>
  <si>
    <t>广西弗迪年产45GWh动力电池及储能系统项目宿舍楼</t>
  </si>
  <si>
    <t>南宁产投东部产业新城智能制造产业园项目4#配套用房</t>
  </si>
  <si>
    <t>中国—东盟数字经济产业园4#宿舍楼</t>
  </si>
  <si>
    <t>南宁市翠竹实验学校教师管理用房项目</t>
  </si>
  <si>
    <t>广西经贸职业技术学院五合新校区10#楼教师公寓项目</t>
  </si>
  <si>
    <t>广西弗迪年产45GWh动力电池及储能系统项目1号宿舍楼、2号宿舍楼、3号宿舍楼</t>
  </si>
  <si>
    <t>西乡塘区小计（1）</t>
  </si>
  <si>
    <t>西乡塘区</t>
  </si>
  <si>
    <t>华甸智能制造产业园1#综合楼</t>
  </si>
  <si>
    <t>邕宁区小计（4）</t>
  </si>
  <si>
    <t>邕宁区</t>
  </si>
  <si>
    <t>南宁学院教师周转房（保障性租赁住房）5号楼、6号楼</t>
  </si>
  <si>
    <t>中国煤炭地质总局广西煤炭地质局总部基地配套业务用房B、C座公寓</t>
  </si>
  <si>
    <t>华甸电气科技产业园项目1#综合楼</t>
  </si>
  <si>
    <t>南宁龙电华鑫10万吨锂电铜箔项目1#宿舍楼、2#宿舍楼项目</t>
  </si>
  <si>
    <t>良庆区小计（5）</t>
  </si>
  <si>
    <t>良庆区</t>
  </si>
  <si>
    <t>五象投资创新型信息产业基地三期11号宿舍</t>
  </si>
  <si>
    <t>中科无线传感5G 产业园 1#宿舍 2-11 层</t>
  </si>
  <si>
    <t>年产60万立方米环保型商品混凝土搅拌站项目</t>
  </si>
  <si>
    <t>南宁市第四中学五象校区教师管理用房项目</t>
  </si>
  <si>
    <t>南宁维宁供应链项目</t>
  </si>
  <si>
    <t>高新区小计（4）</t>
  </si>
  <si>
    <t>高新区</t>
  </si>
  <si>
    <t>智能制造产业园项目二期9#宿舍楼</t>
  </si>
  <si>
    <t>南宁中关村电子信息产业园三期 8 号楼宿舍 3-14 层</t>
  </si>
  <si>
    <t>南宁东创智能制造产业园5号宿舍楼</t>
  </si>
  <si>
    <r>
      <t>CCB建融家园</t>
    </r>
    <r>
      <rPr>
        <sz val="14"/>
        <rFont val="Nimbus Roman No9 L"/>
        <family val="0"/>
      </rPr>
      <t>•</t>
    </r>
    <r>
      <rPr>
        <sz val="14"/>
        <rFont val="宋体"/>
        <family val="0"/>
      </rPr>
      <t>高新丰达社区</t>
    </r>
  </si>
  <si>
    <t>经开区小计（2）</t>
  </si>
  <si>
    <t>经开区</t>
  </si>
  <si>
    <t>万泰隆建筑装饰物流园改扩建工程项目 11# （2-13 层）、12#（2-12 层）宿舍</t>
  </si>
  <si>
    <t>南宁机场保障性租赁住房一号楼工程</t>
  </si>
  <si>
    <t>东盟经开区小计（4）</t>
  </si>
  <si>
    <t>东盟经开区</t>
  </si>
  <si>
    <r>
      <t>调味品产业园</t>
    </r>
    <r>
      <rPr>
        <sz val="14"/>
        <rFont val="Nimbus Roman No9 L"/>
        <family val="0"/>
      </rPr>
      <t>•</t>
    </r>
    <r>
      <rPr>
        <sz val="14"/>
        <rFont val="宋体"/>
        <family val="0"/>
      </rPr>
      <t>华强聚源租赁性住房（一期）项目</t>
    </r>
  </si>
  <si>
    <t>嘉天下集团（东盟）健康食品产业园宿舍楼</t>
  </si>
  <si>
    <t>红牛饮料广西东盟经开区生产基地项目宿合楼</t>
  </si>
  <si>
    <t>比亚迪10GWh混合动力电池及5GWh新型电池项目</t>
  </si>
  <si>
    <t>横州市小计（11）</t>
  </si>
  <si>
    <t>横州市</t>
  </si>
  <si>
    <t>标准厂房建设项目2#蓝领职工宿舍楼</t>
  </si>
  <si>
    <t>广西德源冶金有限公司(员工宿舍1)项目</t>
  </si>
  <si>
    <t>红木家具生产项目6#宿舍楼</t>
  </si>
  <si>
    <t>广西集盛纸品蓝领职工宿舍项目</t>
  </si>
  <si>
    <t>广西水牛宝乳业蓝领职工宿舍项目</t>
  </si>
  <si>
    <t>525万吨林浆纸一体化技改及配套产业园项目-配套科研生活区主体工程</t>
  </si>
  <si>
    <t>广西盛和防护设备有限公司人防专用设备生产基地项目蓝领职工宿舍楼</t>
  </si>
  <si>
    <t>锂电池新材料加工及资源回收循环利用项目蓝领职工宿舍楼</t>
  </si>
  <si>
    <t>人防科技产业园项目(宿舍楼)</t>
  </si>
  <si>
    <t>南宁市东部产业新城桂仪科创产业园保障性租赁住房</t>
  </si>
  <si>
    <t>比亚迪3万吨碳酸锂项目宿舍</t>
  </si>
  <si>
    <t>宾阳县小计（3）</t>
  </si>
  <si>
    <t>宾阳县</t>
  </si>
  <si>
    <t>宾阳县黎塘工业园区宾州电子信息产业园及其综合配套设施二期项目（1、2、3 号）生活配套楼</t>
  </si>
  <si>
    <t>亿能科技年产1万套板式实木家具、2万张高端床垫项目</t>
  </si>
  <si>
    <t>高端展示产品生产项目（综合楼）</t>
  </si>
  <si>
    <t>隆安县小计（1）</t>
  </si>
  <si>
    <t>隆安县</t>
  </si>
  <si>
    <t>广西华宏水泥股份有限公司水泥熟料生产线异地升级改造及协同处理城市废弃物循环经济工程项目（办公、生活区）</t>
  </si>
  <si>
    <t>上林县小计（3）</t>
  </si>
  <si>
    <t>上林县</t>
  </si>
  <si>
    <t>广西七星PCCP管厂建设工程项目6#综合楼</t>
  </si>
  <si>
    <t>广西元丰新型材料有限公司年产30万立方米FOSB及深加工一体化项目综合楼保障性租赁住房新建项目</t>
  </si>
  <si>
    <t>广西元丰新型材料有限公司年产30万立方米FOSB及深加工一体化项目综合楼保障性租赁住房改建项目</t>
  </si>
  <si>
    <t>马山县小计（2）</t>
  </si>
  <si>
    <t>马山县</t>
  </si>
  <si>
    <t>苏博工业园区租赁宿舍楼工程</t>
  </si>
  <si>
    <t>马山县种业黑山羊产业配套工程福田-东风产业园</t>
  </si>
  <si>
    <t>二</t>
  </si>
  <si>
    <t>柳州市合计（10）</t>
  </si>
  <si>
    <t>市本级小计（4）</t>
  </si>
  <si>
    <t>瑞浦赛克动力电池有限公司员工宿舍</t>
  </si>
  <si>
    <t>花岭物流园（二期）保障性租赁住房</t>
  </si>
  <si>
    <r>
      <t>柳州国轩电池有限公司</t>
    </r>
    <r>
      <rPr>
        <sz val="14"/>
        <rFont val="Times New Roman"/>
        <family val="0"/>
      </rPr>
      <t>5GWH</t>
    </r>
    <r>
      <rPr>
        <sz val="14"/>
        <rFont val="方正书宋_GBK"/>
        <family val="0"/>
      </rPr>
      <t>电池项目倒班宿舍楼项目（一期）</t>
    </r>
  </si>
  <si>
    <r>
      <t>鹏辉智慧储能及动力电池制造基地项目</t>
    </r>
    <r>
      <rPr>
        <sz val="14"/>
        <rFont val="Times New Roman"/>
        <family val="0"/>
      </rPr>
      <t>-7#</t>
    </r>
    <r>
      <rPr>
        <sz val="14"/>
        <rFont val="宋体"/>
        <family val="0"/>
      </rPr>
      <t>宿舍（一期）</t>
    </r>
  </si>
  <si>
    <t>柳北区小计（1）</t>
  </si>
  <si>
    <t>柳北区</t>
  </si>
  <si>
    <t>中国--东盟（柳州）旅游装备制造产业园旅游防护用品基地（四期）</t>
  </si>
  <si>
    <t>柳南区小计（3）</t>
  </si>
  <si>
    <t>柳南区</t>
  </si>
  <si>
    <t>汽车零部件再制造项目配套用房（18#、19#楼）</t>
  </si>
  <si>
    <t>中通快递广西桂北（柳州）智能科技电商快递产业园项目4#、5#倒班楼</t>
  </si>
  <si>
    <t>航生服务中心</t>
  </si>
  <si>
    <t>鹿寨县小计（2）</t>
  </si>
  <si>
    <t>鹿寨县</t>
  </si>
  <si>
    <t>鹿寨县乡镇保障性租赁住房工程项目</t>
  </si>
  <si>
    <t>鹿寨县（为民办实事）改建50套保租房项目</t>
  </si>
  <si>
    <t>三</t>
  </si>
  <si>
    <t>桂林市合计（53）</t>
  </si>
  <si>
    <t>市本级小计（9）</t>
  </si>
  <si>
    <t>新建路保障性租赁租房项目（二期）</t>
  </si>
  <si>
    <t>桂林市第二技工学校保障性租赁住房建设项目</t>
  </si>
  <si>
    <r>
      <t>桂林市华奥学校</t>
    </r>
    <r>
      <rPr>
        <sz val="14"/>
        <rFont val="Times New Roman"/>
        <family val="0"/>
      </rPr>
      <t>7#</t>
    </r>
    <r>
      <rPr>
        <sz val="14"/>
        <rFont val="方正书宋_GBK"/>
        <family val="0"/>
      </rPr>
      <t>教师公寓</t>
    </r>
  </si>
  <si>
    <r>
      <t>民鑫</t>
    </r>
    <r>
      <rPr>
        <sz val="14"/>
        <rFont val="Times New Roman"/>
        <family val="0"/>
      </rPr>
      <t>•</t>
    </r>
    <r>
      <rPr>
        <sz val="14"/>
        <rFont val="方正书宋_GBK"/>
        <family val="0"/>
      </rPr>
      <t>飞虎林居</t>
    </r>
    <r>
      <rPr>
        <sz val="14"/>
        <rFont val="Times New Roman"/>
        <family val="0"/>
      </rPr>
      <t>21#</t>
    </r>
    <r>
      <rPr>
        <sz val="14"/>
        <rFont val="方正书宋_GBK"/>
        <family val="0"/>
      </rPr>
      <t>楼</t>
    </r>
  </si>
  <si>
    <r>
      <t>大型环保特缆生产制造项目</t>
    </r>
    <r>
      <rPr>
        <sz val="14"/>
        <rFont val="Times New Roman"/>
        <family val="0"/>
      </rPr>
      <t>-12#</t>
    </r>
    <r>
      <rPr>
        <sz val="14"/>
        <rFont val="方正书宋_GBK"/>
        <family val="0"/>
      </rPr>
      <t>宿舍楼</t>
    </r>
  </si>
  <si>
    <r>
      <t>桂林市临桂区临桂镇十六路南侧</t>
    </r>
    <r>
      <rPr>
        <sz val="14"/>
        <rFont val="Times New Roman"/>
        <family val="0"/>
      </rPr>
      <t>B12-8</t>
    </r>
    <r>
      <rPr>
        <sz val="14"/>
        <rFont val="方正书宋_GBK"/>
        <family val="0"/>
      </rPr>
      <t>号地块</t>
    </r>
    <r>
      <rPr>
        <sz val="14"/>
        <rFont val="Times New Roman"/>
        <family val="0"/>
      </rPr>
      <t>1-7</t>
    </r>
    <r>
      <rPr>
        <sz val="14"/>
        <rFont val="方正书宋_GBK"/>
        <family val="0"/>
      </rPr>
      <t>号</t>
    </r>
  </si>
  <si>
    <r>
      <t>CCB</t>
    </r>
    <r>
      <rPr>
        <sz val="14"/>
        <rFont val="方正书宋_GBK"/>
        <family val="0"/>
      </rPr>
      <t>建融家园</t>
    </r>
    <r>
      <rPr>
        <sz val="14"/>
        <rFont val="Times New Roman"/>
        <family val="0"/>
      </rPr>
      <t>-</t>
    </r>
    <r>
      <rPr>
        <sz val="14"/>
        <rFont val="方正书宋_GBK"/>
        <family val="0"/>
      </rPr>
      <t>桂林建苑保障性租赁住房项目</t>
    </r>
  </si>
  <si>
    <t>阳家里保障性租赁住房改建项目</t>
  </si>
  <si>
    <t>三金中药城食堂宿舍楼职工配套住房改造</t>
  </si>
  <si>
    <t>七星区小计（2）</t>
  </si>
  <si>
    <t>七星区</t>
  </si>
  <si>
    <r>
      <t>屏风村</t>
    </r>
    <r>
      <rPr>
        <sz val="14"/>
        <rFont val="Times New Roman"/>
        <family val="0"/>
      </rPr>
      <t>12</t>
    </r>
    <r>
      <rPr>
        <sz val="14"/>
        <rFont val="方正书宋_GBK"/>
        <family val="0"/>
      </rPr>
      <t>、</t>
    </r>
    <r>
      <rPr>
        <sz val="14"/>
        <rFont val="Times New Roman"/>
        <family val="0"/>
      </rPr>
      <t>13</t>
    </r>
    <r>
      <rPr>
        <sz val="14"/>
        <rFont val="方正书宋_GBK"/>
        <family val="0"/>
      </rPr>
      <t>组集体经济发展用地项目</t>
    </r>
  </si>
  <si>
    <r>
      <t>血细胞分析系统研发生产基地项目</t>
    </r>
    <r>
      <rPr>
        <sz val="14"/>
        <rFont val="Times New Roman"/>
        <family val="0"/>
      </rPr>
      <t>2#</t>
    </r>
    <r>
      <rPr>
        <sz val="14"/>
        <rFont val="方正书宋_GBK"/>
        <family val="0"/>
      </rPr>
      <t>宿舍</t>
    </r>
  </si>
  <si>
    <t>雁山区小计（2）</t>
  </si>
  <si>
    <t>雁山区</t>
  </si>
  <si>
    <t>雁山区奇峰创业园区保障性租赁住房工程</t>
  </si>
  <si>
    <t>广西师范大学附属外国语学校校本部迁建工程项目一期（雁山区科教园控制性详细规划A-1-20-2A地块）(7#教职工单身宿舍楼）</t>
  </si>
  <si>
    <t>经开区小计（5）</t>
  </si>
  <si>
    <r>
      <t>市本级</t>
    </r>
    <r>
      <rPr>
        <sz val="14"/>
        <rFont val="Times New Roman"/>
        <family val="0"/>
      </rPr>
      <t xml:space="preserve">
</t>
    </r>
    <r>
      <rPr>
        <sz val="14"/>
        <rFont val="方正书宋_GBK"/>
        <family val="0"/>
      </rPr>
      <t>（经开区）</t>
    </r>
  </si>
  <si>
    <t>弗迪科技桂林线束工厂建设项目</t>
  </si>
  <si>
    <r>
      <t>安全套、医用手套生产项目</t>
    </r>
    <r>
      <rPr>
        <sz val="14"/>
        <rFont val="Times New Roman"/>
        <family val="0"/>
      </rPr>
      <t>-4#</t>
    </r>
    <r>
      <rPr>
        <sz val="14"/>
        <rFont val="方正书宋_GBK"/>
        <family val="0"/>
      </rPr>
      <t>宿舍</t>
    </r>
  </si>
  <si>
    <t>桂林经开区污水处理厂保障性租赁住房项目</t>
  </si>
  <si>
    <t>教育培训产业园一期</t>
  </si>
  <si>
    <t>公寓楼</t>
  </si>
  <si>
    <t>临桂区小计（7）</t>
  </si>
  <si>
    <t>临桂区</t>
  </si>
  <si>
    <t>桂林市临桂区人才公寓项目</t>
  </si>
  <si>
    <t>桂林市临桂区秧塘工业园保障性租赁住房项目</t>
  </si>
  <si>
    <t>桂林市临桂工业集中区乐和橡塑高分子新材料产业园（一期）租赁型住房</t>
  </si>
  <si>
    <t>人民大厦北区保障性租赁住房及周边配套设施工程</t>
  </si>
  <si>
    <t>桂林市尚贤学校（教职工宿舍）</t>
  </si>
  <si>
    <t>翻山底项目</t>
  </si>
  <si>
    <t>新城国奥花园项目</t>
  </si>
  <si>
    <t>永福县小计（2）</t>
  </si>
  <si>
    <t>永福县</t>
  </si>
  <si>
    <t>永福县茅江桥保障性租赁住房项目</t>
  </si>
  <si>
    <t>永福县龙泉街人才公寓</t>
  </si>
  <si>
    <t>资源县小计（3）</t>
  </si>
  <si>
    <t>资源县</t>
  </si>
  <si>
    <t>资源县集洁渣土管理运输有限公司保障性租赁住房改建项目</t>
  </si>
  <si>
    <t>资源县车田民族初中保障性租赁住房改建项目</t>
  </si>
  <si>
    <t>资源县两水苗族乡保障性租赁住房建设项目</t>
  </si>
  <si>
    <t>恭城瑶族自治县小计（3）</t>
  </si>
  <si>
    <t>恭城瑶族自治县</t>
  </si>
  <si>
    <t>恭城瑶族自治县开花山创新科技产业园保障性租赁住房及配套基础设施建设项目</t>
  </si>
  <si>
    <t>西岭镇政府保障性租赁住房</t>
  </si>
  <si>
    <t>栗木镇政府保障性租赁住房</t>
  </si>
  <si>
    <t>荔浦市小计（1）</t>
  </si>
  <si>
    <t>荔浦市</t>
  </si>
  <si>
    <t>荔浦市衣架家居特色产业园保障性租赁住房及配套建设项目</t>
  </si>
  <si>
    <t>全州县小计（1）</t>
  </si>
  <si>
    <t>全州县</t>
  </si>
  <si>
    <t>全州县乡镇保障性租赁住房项目</t>
  </si>
  <si>
    <t>灵川县小计（3）</t>
  </si>
  <si>
    <t>灵川县</t>
  </si>
  <si>
    <t>潭下机械制造园标准厂房及配套基础设施建设（一期）保障性租赁住房项目</t>
  </si>
  <si>
    <t>高铁园装备制造园标准厂房建设项目</t>
  </si>
  <si>
    <t>灵川县三街镇西峰山沥青搅拌站项目(1#宿舍综合楼）</t>
  </si>
  <si>
    <t>阳朔县小计（2）</t>
  </si>
  <si>
    <t>阳朔县</t>
  </si>
  <si>
    <r>
      <t>阳朔县画山路人才公寓（保障性租赁住房）改造项目</t>
    </r>
    <r>
      <rPr>
        <sz val="14"/>
        <rFont val="Times New Roman"/>
        <family val="0"/>
      </rPr>
      <t>——</t>
    </r>
    <r>
      <rPr>
        <sz val="14"/>
        <rFont val="方正书宋_GBK"/>
        <family val="0"/>
      </rPr>
      <t>阳朔县企业局培训中心综合楼</t>
    </r>
  </si>
  <si>
    <t>阳朔县工业集中区福利园（一期）A-05地块基础设施建设项目1#~2#宿舍楼</t>
  </si>
  <si>
    <t>龙胜各族自治县小计（2）</t>
  </si>
  <si>
    <t>龙胜各族自治县</t>
  </si>
  <si>
    <t>龙胜各族自治县移民小学（龙胜镇第二小学）教师周转宿舍工程项目</t>
  </si>
  <si>
    <t>龙胜各族自治县拉麻产业园区保障性租赁住房工程项目</t>
  </si>
  <si>
    <t>兴安县小计（6）</t>
  </si>
  <si>
    <t>兴安县</t>
  </si>
  <si>
    <t>广西新江力汽车零部件有限公司保障性租赁住房建设项目</t>
  </si>
  <si>
    <t>桂林意康铜业有限公司保障性租赁住房建设项目</t>
  </si>
  <si>
    <t>广西佳和产业园有限公司保障性租赁住房建设项目</t>
  </si>
  <si>
    <t>广西鑫昌矿业保障性租赁住房建设项目</t>
  </si>
  <si>
    <t>广西启蓝新材料有限公司保障性租赁住房改造项目</t>
  </si>
  <si>
    <t>兴安宏鑫新材料有限公司保障性租赁住房改造项目</t>
  </si>
  <si>
    <t>平乐县小计（2）</t>
  </si>
  <si>
    <t>平乐县</t>
  </si>
  <si>
    <t>东宝联仿陶瓷制品合成等新型材料生产加工项目-宿舍</t>
  </si>
  <si>
    <t>广西平乐爱森新材料有限公司年产19万立方米超高密度纤维板项目-宿舍</t>
  </si>
  <si>
    <t>灌阳县小计（3）</t>
  </si>
  <si>
    <t>灌阳县</t>
  </si>
  <si>
    <t>灌阳县工业园区保障性租赁住房工程项目</t>
  </si>
  <si>
    <t>灌阳县委党校保障性租赁住房小区</t>
  </si>
  <si>
    <t>西山瑶族乡教职工暨干部职工宿舍楼建设保障性租赁住房项目</t>
  </si>
  <si>
    <t>四</t>
  </si>
  <si>
    <t>梧州市合计（3）</t>
  </si>
  <si>
    <t>粤桂合作特别试验区小计（2）</t>
  </si>
  <si>
    <t>粤桂合作特别试验区</t>
  </si>
  <si>
    <t>粤桂合作特别试验区江南片区职工公寓一期工程</t>
  </si>
  <si>
    <t>粤桂合作特别试验区江北片区标准厂房宿舍（保障性职工租赁住房）</t>
  </si>
  <si>
    <t>藤县小计（1）</t>
  </si>
  <si>
    <t>藤县</t>
  </si>
  <si>
    <t>广西建晖林浆纸一体化保障性租赁住房项目（一期）</t>
  </si>
  <si>
    <t>五</t>
  </si>
  <si>
    <t>北海市合计（6）</t>
  </si>
  <si>
    <t>银海区小计（1）</t>
  </si>
  <si>
    <t>银海区</t>
  </si>
  <si>
    <r>
      <t>北海市银海区福成产业园基础设施（一期）建设项目</t>
    </r>
    <r>
      <rPr>
        <sz val="14"/>
        <rFont val="Times New Roman"/>
        <family val="0"/>
      </rPr>
      <t>—</t>
    </r>
    <r>
      <rPr>
        <sz val="14"/>
        <rFont val="方正书宋_GBK"/>
        <family val="0"/>
      </rPr>
      <t>工业厂房（首开区）</t>
    </r>
  </si>
  <si>
    <t>铁山港区小计（2）</t>
  </si>
  <si>
    <t>铁山港区</t>
  </si>
  <si>
    <r>
      <t>北海铁山港西港区北暮作业区</t>
    </r>
    <r>
      <rPr>
        <sz val="14"/>
        <rFont val="Times New Roman"/>
        <family val="0"/>
      </rPr>
      <t>1-10#</t>
    </r>
    <r>
      <rPr>
        <sz val="14"/>
        <rFont val="方正书宋_GBK"/>
        <family val="0"/>
      </rPr>
      <t>泊位生产配套用房一期项目（</t>
    </r>
    <r>
      <rPr>
        <sz val="14"/>
        <rFont val="Times New Roman"/>
        <family val="0"/>
      </rPr>
      <t>7#-14#</t>
    </r>
    <r>
      <rPr>
        <sz val="14"/>
        <rFont val="方正书宋_GBK"/>
        <family val="0"/>
      </rPr>
      <t>倒班房）</t>
    </r>
  </si>
  <si>
    <r>
      <t>北海铁山港西港区北暮作业区</t>
    </r>
    <r>
      <rPr>
        <sz val="14"/>
        <rFont val="Times New Roman"/>
        <family val="0"/>
      </rPr>
      <t>1-10#</t>
    </r>
    <r>
      <rPr>
        <sz val="14"/>
        <rFont val="方正书宋_GBK"/>
        <family val="0"/>
      </rPr>
      <t>泊位生产配套用房一期项目（</t>
    </r>
    <r>
      <rPr>
        <sz val="14"/>
        <rFont val="Times New Roman"/>
        <family val="0"/>
      </rPr>
      <t>15#-24#</t>
    </r>
    <r>
      <rPr>
        <sz val="14"/>
        <rFont val="方正书宋_GBK"/>
        <family val="0"/>
      </rPr>
      <t>倒班房）</t>
    </r>
  </si>
  <si>
    <t>合浦县小计（3）</t>
  </si>
  <si>
    <t>合浦县</t>
  </si>
  <si>
    <t>北海三威新材料有限公司保障性租赁住房</t>
  </si>
  <si>
    <r>
      <t>合浦工业园综合园区</t>
    </r>
    <r>
      <rPr>
        <sz val="14"/>
        <rFont val="Times New Roman"/>
        <family val="0"/>
      </rPr>
      <t xml:space="preserve">( AB </t>
    </r>
    <r>
      <rPr>
        <sz val="14"/>
        <rFont val="方正书宋_GBK"/>
        <family val="0"/>
      </rPr>
      <t>区</t>
    </r>
    <r>
      <rPr>
        <sz val="14"/>
        <rFont val="Times New Roman"/>
        <family val="0"/>
      </rPr>
      <t>)</t>
    </r>
    <r>
      <rPr>
        <sz val="14"/>
        <rFont val="方正书宋_GBK"/>
        <family val="0"/>
      </rPr>
      <t>产业配套设施二期</t>
    </r>
    <r>
      <rPr>
        <sz val="14"/>
        <rFont val="Times New Roman"/>
        <family val="0"/>
      </rPr>
      <t>--</t>
    </r>
    <r>
      <rPr>
        <sz val="14"/>
        <rFont val="方正书宋_GBK"/>
        <family val="0"/>
      </rPr>
      <t>合浦工业园区</t>
    </r>
    <r>
      <rPr>
        <sz val="14"/>
        <rFont val="Times New Roman"/>
        <family val="0"/>
      </rPr>
      <t>(B</t>
    </r>
    <r>
      <rPr>
        <sz val="14"/>
        <rFont val="方正书宋_GBK"/>
        <family val="0"/>
      </rPr>
      <t>区</t>
    </r>
    <r>
      <rPr>
        <sz val="14"/>
        <rFont val="Times New Roman"/>
        <family val="0"/>
      </rPr>
      <t>)</t>
    </r>
    <r>
      <rPr>
        <sz val="14"/>
        <rFont val="方正书宋_GBK"/>
        <family val="0"/>
      </rPr>
      <t>保障性租赁住房</t>
    </r>
  </si>
  <si>
    <r>
      <t>线性驱动核心技术智能家居产品智能工厂</t>
    </r>
    <r>
      <rPr>
        <sz val="14"/>
        <rFont val="Times New Roman"/>
        <family val="0"/>
      </rPr>
      <t>-</t>
    </r>
    <r>
      <rPr>
        <sz val="14"/>
        <rFont val="方正书宋_GBK"/>
        <family val="0"/>
      </rPr>
      <t>配套宿舍</t>
    </r>
  </si>
  <si>
    <t>六</t>
  </si>
  <si>
    <t>防城港市合计（2）</t>
  </si>
  <si>
    <t>市本级小计（2）</t>
  </si>
  <si>
    <t>南宁师范大学师园学院防城港校区建设项目-教师周转房</t>
  </si>
  <si>
    <t>广西北部湾国际生鲜冷链园区项目（一期）23#118套、24#89套、25#89套</t>
  </si>
  <si>
    <t>七</t>
  </si>
  <si>
    <r>
      <t>钦州市合计（</t>
    </r>
    <r>
      <rPr>
        <b/>
        <sz val="14"/>
        <rFont val="Times New Roman"/>
        <family val="0"/>
      </rPr>
      <t>9</t>
    </r>
    <r>
      <rPr>
        <b/>
        <sz val="14"/>
        <rFont val="方正书宋_GBK"/>
        <family val="0"/>
      </rPr>
      <t>）</t>
    </r>
  </si>
  <si>
    <r>
      <t>灵山县小计（</t>
    </r>
    <r>
      <rPr>
        <b/>
        <sz val="14"/>
        <rFont val="Times New Roman"/>
        <family val="0"/>
      </rPr>
      <t>5</t>
    </r>
    <r>
      <rPr>
        <b/>
        <sz val="14"/>
        <rFont val="方正书宋_GBK"/>
        <family val="0"/>
      </rPr>
      <t>）</t>
    </r>
  </si>
  <si>
    <t>灵山县</t>
  </si>
  <si>
    <t>灵山县十里工业园电子信息产业标准厂房及配套设施项目（一期）--保障性租赁住房项目</t>
  </si>
  <si>
    <t>灵山县工人文化培训基地项目--保障性租赁住房项目</t>
  </si>
  <si>
    <t>灵山县灵城烟丝厂保障性租赁住房改造项目--保障性租赁住房项目</t>
  </si>
  <si>
    <t>灵山大型农产品综合交易市场（二期）10#楼--保障性租赁住房项目</t>
  </si>
  <si>
    <t>灵山县陆屋临港产业园机电产业标准厂房及配套设施项目-员工公寓楼、2#宿舍楼、3#宿舍楼工程--保障性租赁住房项目</t>
  </si>
  <si>
    <t>浦北县小计（2）</t>
  </si>
  <si>
    <t>浦北县</t>
  </si>
  <si>
    <t>浦北县第四中学保障性租赁住房</t>
  </si>
  <si>
    <t>浦北县工业园区保障性租赁住房项目（龙门镇健康食品产业园、泉水工业园区)</t>
  </si>
  <si>
    <t>钦南区小计（2）</t>
  </si>
  <si>
    <t>钦南区</t>
  </si>
  <si>
    <t>平陆运河-那丽产业园区保障性住房及综合配套项目</t>
  </si>
  <si>
    <t>钦南区久隆镇中心卫生院2023年保障性租赁住房工程</t>
  </si>
  <si>
    <t>八</t>
  </si>
  <si>
    <t>贵港市合计（13）</t>
  </si>
  <si>
    <t>贵港市金泽科技工业园16#、17#厂房和3#、4#宿舍楼提质改造项目</t>
  </si>
  <si>
    <t>高新区小计（1）</t>
  </si>
  <si>
    <t>贵港市清北科学技术学校20#、21#教职工宿舍楼保障性租赁住房项目</t>
  </si>
  <si>
    <t>港北区小计（4）</t>
  </si>
  <si>
    <t>港北区</t>
  </si>
  <si>
    <t>西江公寓嘉园</t>
  </si>
  <si>
    <t>贵港市港北区新能源特种专用车基地项目</t>
  </si>
  <si>
    <t>新宇电气科技园保障性租赁住房项目</t>
  </si>
  <si>
    <t>广西裕晟纺织服装产业园保障性租赁住房项目</t>
  </si>
  <si>
    <t>港南区小计（1）</t>
  </si>
  <si>
    <t>港南区</t>
  </si>
  <si>
    <t>滨江产业园绿色家居建设项目（一期）-租赁小区工程</t>
  </si>
  <si>
    <t>覃塘区小计（2）</t>
  </si>
  <si>
    <t>覃塘区</t>
  </si>
  <si>
    <t>广西保达木业有限公司综合楼保障性租赁住房项目</t>
  </si>
  <si>
    <t>贵港市覃塘区新材料园区保障性租赁住房项目</t>
  </si>
  <si>
    <t>桂平市小计（4）</t>
  </si>
  <si>
    <t>桂平市</t>
  </si>
  <si>
    <t>桂平市龙门工业区保障性租赁住房项目（二期）</t>
  </si>
  <si>
    <t>闽桂木业生态产业城（一期）保障性租赁住房项目</t>
  </si>
  <si>
    <t>桂平市银达服装有限公司保障性租赁住房项目</t>
  </si>
  <si>
    <t>桂平市宝力新体育服饰有限公司保障性租赁住房项目</t>
  </si>
  <si>
    <t>九</t>
  </si>
  <si>
    <t>玉林市合计（21）</t>
  </si>
  <si>
    <r>
      <t>CCB</t>
    </r>
    <r>
      <rPr>
        <sz val="14"/>
        <rFont val="方正书宋_GBK"/>
        <family val="0"/>
      </rPr>
      <t>建融家园</t>
    </r>
    <r>
      <rPr>
        <sz val="14"/>
        <rFont val="Times New Roman"/>
        <family val="0"/>
      </rPr>
      <t>-</t>
    </r>
    <r>
      <rPr>
        <sz val="14"/>
        <rFont val="方正书宋_GBK"/>
        <family val="0"/>
      </rPr>
      <t>荔安公寓</t>
    </r>
  </si>
  <si>
    <r>
      <t>富林</t>
    </r>
    <r>
      <rPr>
        <sz val="14"/>
        <rFont val="Times New Roman"/>
        <family val="0"/>
      </rPr>
      <t>·</t>
    </r>
    <r>
      <rPr>
        <sz val="14"/>
        <rFont val="方正书宋_GBK"/>
        <family val="0"/>
      </rPr>
      <t>汇金尚城项目</t>
    </r>
  </si>
  <si>
    <t>福绵区小计（4）</t>
  </si>
  <si>
    <t>福绵区</t>
  </si>
  <si>
    <r>
      <t>玉林（福绵）生态产业园项目（一期）</t>
    </r>
    <r>
      <rPr>
        <sz val="14"/>
        <rFont val="Times New Roman"/>
        <family val="0"/>
      </rPr>
      <t>——</t>
    </r>
    <r>
      <rPr>
        <sz val="14"/>
        <rFont val="方正书宋_GBK"/>
        <family val="0"/>
      </rPr>
      <t>园区标准厂房建设工程项目（二期）</t>
    </r>
    <r>
      <rPr>
        <sz val="14"/>
        <rFont val="Times New Roman"/>
        <family val="0"/>
      </rPr>
      <t>——</t>
    </r>
    <r>
      <rPr>
        <sz val="14"/>
        <rFont val="方正书宋_GBK"/>
        <family val="0"/>
      </rPr>
      <t>地块二十一（一期）</t>
    </r>
  </si>
  <si>
    <t>广西玉林市富骏服装有限公司宿舍楼项目</t>
  </si>
  <si>
    <t>广西玉林市龙巴迪实业有限公司标准厂房建设项目</t>
  </si>
  <si>
    <t>玉林市昌顺纺织有限公司洗水、印染及配套设施建设项目</t>
  </si>
  <si>
    <t>容县小计（1）</t>
  </si>
  <si>
    <t>容县</t>
  </si>
  <si>
    <t>容县十里镇泗登保障性租赁住房项目</t>
  </si>
  <si>
    <t>陆川县小计（3）</t>
  </si>
  <si>
    <t>陆川县</t>
  </si>
  <si>
    <t>陆川县纺织产业园（一期）标准厂房及配套基础设施保障性租赁住房项目</t>
  </si>
  <si>
    <t>陆川县龙豪产业园标准厂房及配套设施保障性租赁住房项目</t>
  </si>
  <si>
    <t>陆川县铁锅产业园保障性租赁住房</t>
  </si>
  <si>
    <t>兴业县小计（1）</t>
  </si>
  <si>
    <t>兴业县</t>
  </si>
  <si>
    <t>中国共产党兴业县委员会党校保障性租赁住房项目</t>
  </si>
  <si>
    <t>博白县小计（7）</t>
  </si>
  <si>
    <t>博白县</t>
  </si>
  <si>
    <t>广西博白宝丽编织工艺有限公司编织工艺品生产项目员工宿舍楼</t>
  </si>
  <si>
    <t>博白县城南产业园保障性租赁住房建设项目（一期）</t>
  </si>
  <si>
    <t>广西博白新生态纺织产业园污水处理厂（一期10万吨/天）建设项目1#员工宿舍</t>
  </si>
  <si>
    <t>玉林市思亿棉纺织加工有限公司纺织加工、服装制造建设项目</t>
  </si>
  <si>
    <t>玉林市鑫华棉纺织加工有限公司纺织加工、针织制品制造建设项目</t>
  </si>
  <si>
    <t>玉林市锦沣纺织加工、服装制造建设项目</t>
  </si>
  <si>
    <t>玉林市浩博棉纺织加工有限公司纺织加工、服装制造建设项目</t>
  </si>
  <si>
    <t>北流市小计（3）</t>
  </si>
  <si>
    <t>北流市</t>
  </si>
  <si>
    <t>西埌镇中心卫生院保障性租赁住房项目</t>
  </si>
  <si>
    <t>广西交投智慧物流园宿舍楼</t>
  </si>
  <si>
    <t>北流市圣力标准化厂房宿舍楼</t>
  </si>
  <si>
    <t>十</t>
  </si>
  <si>
    <t>百色市合计（9）</t>
  </si>
  <si>
    <r>
      <t>百色新山铝基精深加工产业孵化基地项目（一期）</t>
    </r>
    <r>
      <rPr>
        <sz val="14"/>
        <rFont val="Times New Roman"/>
        <family val="0"/>
      </rPr>
      <t>4#</t>
    </r>
    <r>
      <rPr>
        <sz val="14"/>
        <rFont val="方正书宋_GBK"/>
        <family val="0"/>
      </rPr>
      <t>宿舍楼</t>
    </r>
  </si>
  <si>
    <t>百色高效智能光伏组件、铝边框、储能运维产业项目（8#员工宿舍楼）</t>
  </si>
  <si>
    <t>平果市小计（3）</t>
  </si>
  <si>
    <t>平果市</t>
  </si>
  <si>
    <t>平果市碳酸钙新型材料环保科技产业园项目保障性租赁住房（一期）</t>
  </si>
  <si>
    <r>
      <t>广西平果市润丰钙新材料科技有限公司年产</t>
    </r>
    <r>
      <rPr>
        <sz val="14"/>
        <rFont val="Times New Roman"/>
        <family val="0"/>
      </rPr>
      <t>24</t>
    </r>
    <r>
      <rPr>
        <sz val="14"/>
        <rFont val="方正书宋_GBK"/>
        <family val="0"/>
      </rPr>
      <t>万吨环保型功能材料系列产品项目保障性租赁住房</t>
    </r>
  </si>
  <si>
    <t>平果市林木加工园区项目保障性租赁住房</t>
  </si>
  <si>
    <t>田林县小计（2）</t>
  </si>
  <si>
    <t>田林县</t>
  </si>
  <si>
    <r>
      <t>田林县教育局</t>
    </r>
    <r>
      <rPr>
        <sz val="14"/>
        <rFont val="Times New Roman"/>
        <family val="0"/>
      </rPr>
      <t>2023</t>
    </r>
    <r>
      <rPr>
        <sz val="14"/>
        <rFont val="方正书宋_GBK"/>
        <family val="0"/>
      </rPr>
      <t>年乡镇学校保障性租赁住房项目</t>
    </r>
  </si>
  <si>
    <t>田林县产业园区保障性租赁住房项目</t>
  </si>
  <si>
    <t>田东县小计（1）</t>
  </si>
  <si>
    <t>田东县</t>
  </si>
  <si>
    <t>田东县乡镇干部职工周转房建设项目（一期）</t>
  </si>
  <si>
    <t>靖西市小计（1）</t>
  </si>
  <si>
    <t>靖西市</t>
  </si>
  <si>
    <t>靖西市湖润镇保障性租赁住房建设工程</t>
  </si>
  <si>
    <t>十一</t>
  </si>
  <si>
    <t>贺州市合计（3）</t>
  </si>
  <si>
    <r>
      <t>市本级小计（</t>
    </r>
    <r>
      <rPr>
        <b/>
        <sz val="14"/>
        <rFont val="Times New Roman"/>
        <family val="0"/>
      </rPr>
      <t>2</t>
    </r>
    <r>
      <rPr>
        <b/>
        <sz val="14"/>
        <rFont val="方正书宋_GBK"/>
        <family val="0"/>
      </rPr>
      <t>）</t>
    </r>
  </si>
  <si>
    <t>贺州市平桂管理区旺高工业区保障性租赁住房项目</t>
  </si>
  <si>
    <r>
      <t>广西贺州电子科技生态产业园生活小区公共租赁住房建设项目（</t>
    </r>
    <r>
      <rPr>
        <sz val="14"/>
        <rFont val="Times New Roman"/>
        <family val="0"/>
      </rPr>
      <t>1#-5#</t>
    </r>
    <r>
      <rPr>
        <sz val="14"/>
        <rFont val="方正书宋_GBK"/>
        <family val="0"/>
      </rPr>
      <t>、</t>
    </r>
    <r>
      <rPr>
        <sz val="14"/>
        <rFont val="Times New Roman"/>
        <family val="0"/>
      </rPr>
      <t>17#-19#</t>
    </r>
    <r>
      <rPr>
        <sz val="14"/>
        <rFont val="方正书宋_GBK"/>
        <family val="0"/>
      </rPr>
      <t>楼）</t>
    </r>
  </si>
  <si>
    <t>八步区小计（1）</t>
  </si>
  <si>
    <t>八步区</t>
  </si>
  <si>
    <t>贺州市八步区（老财政局旧楼点、原糖厂点）保障性租赁住房项目</t>
  </si>
  <si>
    <t>十二</t>
  </si>
  <si>
    <t>河池市合计（13）</t>
  </si>
  <si>
    <t>河池市大任产业园保障性租赁住房项目</t>
  </si>
  <si>
    <t>宜州区小计（1）</t>
  </si>
  <si>
    <t>宜州区</t>
  </si>
  <si>
    <t>河池市宜州区第三人民医院保障性租赁住房</t>
  </si>
  <si>
    <t>巴马县小计（2）</t>
  </si>
  <si>
    <t>巴马县</t>
  </si>
  <si>
    <t>巴马瑶族自治县返乡入乡创业园项目（一期）</t>
  </si>
  <si>
    <t>巴马瑶族自治区畜禽屠宰加工冷链物流产业园保障性住房项目</t>
  </si>
  <si>
    <t>环江毛南族自治县小计（1）</t>
  </si>
  <si>
    <t>环江毛南族自治县</t>
  </si>
  <si>
    <r>
      <t>广西环江祥盛家居材料科技有限公司年产</t>
    </r>
    <r>
      <rPr>
        <sz val="14"/>
        <rFont val="Times New Roman"/>
        <family val="0"/>
      </rPr>
      <t>35</t>
    </r>
    <r>
      <rPr>
        <sz val="14"/>
        <rFont val="方正书宋_GBK"/>
        <family val="0"/>
      </rPr>
      <t>万立方米刨花板项目（</t>
    </r>
    <r>
      <rPr>
        <sz val="14"/>
        <rFont val="Times New Roman"/>
        <family val="0"/>
      </rPr>
      <t>I</t>
    </r>
    <r>
      <rPr>
        <sz val="14"/>
        <rFont val="方正书宋_GBK"/>
        <family val="0"/>
      </rPr>
      <t>标段）职工公寓</t>
    </r>
    <r>
      <rPr>
        <sz val="14"/>
        <rFont val="Times New Roman"/>
        <family val="0"/>
      </rPr>
      <t>1</t>
    </r>
  </si>
  <si>
    <t>凤山县小计（1）</t>
  </si>
  <si>
    <t>凤山县</t>
  </si>
  <si>
    <r>
      <t>凤山县</t>
    </r>
    <r>
      <rPr>
        <sz val="14"/>
        <rFont val="Times New Roman"/>
        <family val="0"/>
      </rPr>
      <t>“</t>
    </r>
    <r>
      <rPr>
        <sz val="14"/>
        <rFont val="方正书宋_GBK"/>
        <family val="0"/>
      </rPr>
      <t>十四五</t>
    </r>
    <r>
      <rPr>
        <sz val="14"/>
        <rFont val="Times New Roman"/>
        <family val="0"/>
      </rPr>
      <t>”</t>
    </r>
    <r>
      <rPr>
        <sz val="14"/>
        <rFont val="方正书宋_GBK"/>
        <family val="0"/>
      </rPr>
      <t>保障性租赁住房建设项目</t>
    </r>
  </si>
  <si>
    <t>大化县小计（1）</t>
  </si>
  <si>
    <t>大化县</t>
  </si>
  <si>
    <r>
      <t>2023</t>
    </r>
    <r>
      <rPr>
        <sz val="14"/>
        <rFont val="方正书宋_GBK"/>
        <family val="0"/>
      </rPr>
      <t>年大化县保障性租赁住房项目</t>
    </r>
    <r>
      <rPr>
        <sz val="14"/>
        <rFont val="Times New Roman"/>
        <family val="0"/>
      </rPr>
      <t>—</t>
    </r>
    <r>
      <rPr>
        <sz val="14"/>
        <rFont val="方正书宋_GBK"/>
        <family val="0"/>
      </rPr>
      <t>高级中学项目</t>
    </r>
  </si>
  <si>
    <t>都安县小计（4）</t>
  </si>
  <si>
    <t>都安县</t>
  </si>
  <si>
    <t>都安瑶族自治县初级中学保障性租赁住房项目</t>
  </si>
  <si>
    <t>都安瑶族自治县职教中心保障性租赁住房项目</t>
  </si>
  <si>
    <t>都安瑶族自治县创业园实验小学保障性租赁住房项目</t>
  </si>
  <si>
    <t>都安瑶族自治县第二初级中学保障性租赁住房项目</t>
  </si>
  <si>
    <t>南丹县小计（2）</t>
  </si>
  <si>
    <t>南丹县</t>
  </si>
  <si>
    <r>
      <t>2023</t>
    </r>
    <r>
      <rPr>
        <sz val="14"/>
        <rFont val="方正书宋_GBK"/>
        <family val="0"/>
      </rPr>
      <t>年南丹县保障性租赁住房项目（南丹高中、城关镇中学、县财政局）</t>
    </r>
  </si>
  <si>
    <t>华锡集团大厂镇保障性租赁住房建设项目</t>
  </si>
  <si>
    <t>十三</t>
  </si>
  <si>
    <t>来宾市合计（4）</t>
  </si>
  <si>
    <t>来宾高新区科技产业园标准厂房宿舍楼</t>
  </si>
  <si>
    <t>武宣县小计（1）</t>
  </si>
  <si>
    <t>武宣县</t>
  </si>
  <si>
    <t>武宣县桂中电子智能终端制造基地项目A地块（一期）工程</t>
  </si>
  <si>
    <t>金秀瑶族自治县小计（1）</t>
  </si>
  <si>
    <t>金秀瑶族自治县</t>
  </si>
  <si>
    <t>金秀县桐木工业园区保障性租赁住房项目</t>
  </si>
  <si>
    <t>忻城县小计（1）</t>
  </si>
  <si>
    <t>忻城县</t>
  </si>
  <si>
    <t>忻城县中医院职工保障性租赁住房建设项目</t>
  </si>
  <si>
    <t>十四</t>
  </si>
  <si>
    <t>崇左市合计（9）</t>
  </si>
  <si>
    <t>市本级小计（6）</t>
  </si>
  <si>
    <t>崇左市城区保障性租赁住房项目</t>
  </si>
  <si>
    <t>广西民族师范学院（崇左新校区)15#、16#教师公寓</t>
  </si>
  <si>
    <t>中泰崇左产业园食品加工基地保障性租赁住房项目</t>
  </si>
  <si>
    <t>中泰崇左产业园国际产能合作基地项目保障性租赁住房</t>
  </si>
  <si>
    <t>中泰产业园年产5000吨稀土金属项目之员工保障性租赁住房项目</t>
  </si>
  <si>
    <t>崇左市保障性租赁住房I标</t>
  </si>
  <si>
    <t>扶绥县小计（2）</t>
  </si>
  <si>
    <t>扶绥县</t>
  </si>
  <si>
    <t>扶绥县山圩产业园保障性租赁住房项目</t>
  </si>
  <si>
    <t>扶绥县第三高级中学1#、2#楼教师周转用房项目</t>
  </si>
  <si>
    <t>龙州县小计（1）</t>
  </si>
  <si>
    <t>龙州县</t>
  </si>
  <si>
    <t>龙州县龙腾花园1#保障性租赁住房项目</t>
  </si>
  <si>
    <t>附件2</t>
  </si>
  <si>
    <t>2023年全区公租房计划项目清单</t>
  </si>
  <si>
    <t>任务数（套）</t>
  </si>
  <si>
    <t>全区合计（4）</t>
  </si>
  <si>
    <t>桂林市合计（4）</t>
  </si>
  <si>
    <t>雁山区合计（1）</t>
  </si>
  <si>
    <t>桂林市雁山区科教园保障性租赁住房及公租房项目（二期）</t>
  </si>
  <si>
    <t>荔浦市合计（3）</t>
  </si>
  <si>
    <t>荔浦市民族中学教师公租房建设项目</t>
  </si>
  <si>
    <t>荔浦市人民医院公租房建设项目</t>
  </si>
  <si>
    <t>荔浦市高新技术产业园公共租赁住房建设项目</t>
  </si>
  <si>
    <t>附件3</t>
  </si>
  <si>
    <t>2023年全区城镇棚户区改造计划项目清单</t>
  </si>
  <si>
    <r>
      <t>城区</t>
    </r>
    <r>
      <rPr>
        <b/>
        <sz val="14"/>
        <rFont val="Times New Roman"/>
        <family val="0"/>
      </rPr>
      <t>/</t>
    </r>
    <r>
      <rPr>
        <b/>
        <sz val="14"/>
        <rFont val="黑体"/>
        <family val="0"/>
      </rPr>
      <t>县</t>
    </r>
  </si>
  <si>
    <t>全区合计（16）</t>
  </si>
  <si>
    <t>南宁市合计（6）</t>
  </si>
  <si>
    <t>市本级小计（5）</t>
  </si>
  <si>
    <t>南宁市星光大道68号凤凰小区危旧房改住房改造项目（第一批）</t>
  </si>
  <si>
    <t>南宁市第一人民医院经文街三号危旧房改住房改造项目（二期）</t>
  </si>
  <si>
    <t>科园大道34号心圩街道干部职工住宅楼危旧房改住房改造项目</t>
  </si>
  <si>
    <t>南宁中心血站危旧房改住房改造项目</t>
  </si>
  <si>
    <t>南宁市亭洪路72号河南水厂住宅小区危旧房改住房改造项目</t>
  </si>
  <si>
    <t>火车站片区棚户区改造项目（第二批）</t>
  </si>
  <si>
    <t>柳州市合计（2）</t>
  </si>
  <si>
    <r>
      <t>天一塑料厂及跃进路</t>
    </r>
    <r>
      <rPr>
        <sz val="14"/>
        <rFont val="Times New Roman"/>
        <family val="0"/>
      </rPr>
      <t>94</t>
    </r>
    <r>
      <rPr>
        <sz val="14"/>
        <rFont val="宋体"/>
        <family val="0"/>
      </rPr>
      <t>号周边片区旧城改造项目</t>
    </r>
  </si>
  <si>
    <t>鹿寨县小计（1）</t>
  </si>
  <si>
    <t>鹿寨县城南新区城中村改造（二期）</t>
  </si>
  <si>
    <t>市本级小计（3）</t>
  </si>
  <si>
    <t>广西五金矿产进出口集团公司桂林汽车队新建路18号危旧房改住房项目</t>
  </si>
  <si>
    <t>桂林市象山区平山北路2和4号危旧房改住房改造项目</t>
  </si>
  <si>
    <t>桂林市供电局上海路宿舍改造项目</t>
  </si>
  <si>
    <t>临桂区小计（1）</t>
  </si>
  <si>
    <t>临桂水泥厂棚户区改造项目</t>
  </si>
  <si>
    <t>防城港市合计（1）</t>
  </si>
  <si>
    <t>上思县小计（1）</t>
  </si>
  <si>
    <t>上思县</t>
  </si>
  <si>
    <t>上思县那板水库管理处棚户区改造项目（原上思县思阳镇团结东路那板巷1号那板水库生活区危旧房改住房项目）</t>
  </si>
  <si>
    <t>玉林市合计（1）</t>
  </si>
  <si>
    <t>玉林龙潭产业园南区棚户区改造项目（三期）</t>
  </si>
  <si>
    <t>河池市合计（2）</t>
  </si>
  <si>
    <t>广西宜配工贸有限责任公司棚户区（危旧房）改造项目（一期）</t>
  </si>
  <si>
    <t>东兰县小计（1）</t>
  </si>
  <si>
    <t>东兰县</t>
  </si>
  <si>
    <t>东兰县隘洞电厂城市棚户区改造项目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</si>
</sst>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 "/>
  </numFmts>
  <fonts count="57">
    <font>
      <sz val="12"/>
      <name val="宋体"/>
      <family val="0"/>
    </font>
    <font>
      <sz val="11"/>
      <name val="宋体"/>
      <family val="0"/>
    </font>
    <font>
      <sz val="11"/>
      <color indexed="8"/>
      <name val="宋体"/>
      <family val="0"/>
    </font>
    <font>
      <sz val="14"/>
      <name val="方正黑体_GBK"/>
      <family val="0"/>
    </font>
    <font>
      <sz val="22"/>
      <name val="方正小标宋_GBK"/>
      <family val="0"/>
    </font>
    <font>
      <b/>
      <sz val="14"/>
      <name val="黑体"/>
      <family val="0"/>
    </font>
    <font>
      <b/>
      <sz val="14"/>
      <name val="Times New Roman"/>
      <family val="0"/>
    </font>
    <font>
      <b/>
      <sz val="14"/>
      <name val="宋体"/>
      <family val="0"/>
    </font>
    <font>
      <sz val="14"/>
      <name val="Times New Roman"/>
      <family val="0"/>
    </font>
    <font>
      <sz val="14"/>
      <color indexed="8"/>
      <name val="宋体"/>
      <family val="0"/>
    </font>
    <font>
      <b/>
      <sz val="14"/>
      <color indexed="8"/>
      <name val="宋体"/>
      <family val="0"/>
    </font>
    <font>
      <sz val="14"/>
      <name val="宋体"/>
      <family val="0"/>
    </font>
    <font>
      <b/>
      <sz val="14"/>
      <name val="方正书宋_GBK"/>
      <family val="0"/>
    </font>
    <font>
      <sz val="14"/>
      <color indexed="8"/>
      <name val="方正仿宋_GBK"/>
      <family val="0"/>
    </font>
    <font>
      <sz val="14"/>
      <name val="方正书宋_GBK"/>
      <family val="0"/>
    </font>
    <font>
      <sz val="12"/>
      <color indexed="8"/>
      <name val="方正黑体_GBK"/>
      <family val="0"/>
    </font>
    <font>
      <sz val="22"/>
      <color indexed="8"/>
      <name val="方正小标宋_GBK"/>
      <family val="0"/>
    </font>
    <font>
      <b/>
      <sz val="14"/>
      <name val="方正黑体_GBK"/>
      <family val="0"/>
    </font>
    <font>
      <b/>
      <sz val="12"/>
      <name val="宋体"/>
      <family val="0"/>
    </font>
    <font>
      <sz val="14"/>
      <color indexed="8"/>
      <name val="Times New Roman"/>
      <family val="0"/>
    </font>
    <font>
      <sz val="18"/>
      <name val="宋体"/>
      <family val="0"/>
    </font>
    <font>
      <sz val="24"/>
      <name val="宋体"/>
      <family val="0"/>
    </font>
    <font>
      <sz val="12"/>
      <name val="Times New Roman"/>
      <family val="0"/>
    </font>
    <font>
      <sz val="16"/>
      <name val="宋体"/>
      <family val="0"/>
    </font>
    <font>
      <sz val="11"/>
      <color indexed="9"/>
      <name val="宋体"/>
      <family val="0"/>
    </font>
    <font>
      <sz val="11"/>
      <color indexed="62"/>
      <name val="宋体"/>
      <family val="0"/>
    </font>
    <font>
      <b/>
      <sz val="11"/>
      <color indexed="63"/>
      <name val="宋体"/>
      <family val="0"/>
    </font>
    <font>
      <b/>
      <sz val="13"/>
      <color indexed="56"/>
      <name val="宋体"/>
      <family val="0"/>
    </font>
    <font>
      <b/>
      <sz val="15"/>
      <color indexed="56"/>
      <name val="宋体"/>
      <family val="0"/>
    </font>
    <font>
      <sz val="11"/>
      <color indexed="20"/>
      <name val="宋体"/>
      <family val="0"/>
    </font>
    <font>
      <u val="single"/>
      <sz val="11"/>
      <color indexed="12"/>
      <name val="宋体"/>
      <family val="0"/>
    </font>
    <font>
      <u val="single"/>
      <sz val="11"/>
      <color indexed="20"/>
      <name val="宋体"/>
      <family val="0"/>
    </font>
    <font>
      <b/>
      <sz val="11"/>
      <color indexed="9"/>
      <name val="宋体"/>
      <family val="0"/>
    </font>
    <font>
      <b/>
      <sz val="11"/>
      <color indexed="8"/>
      <name val="宋体"/>
      <family val="0"/>
    </font>
    <font>
      <sz val="11"/>
      <color indexed="52"/>
      <name val="宋体"/>
      <family val="0"/>
    </font>
    <font>
      <b/>
      <sz val="18"/>
      <color indexed="56"/>
      <name val="宋体"/>
      <family val="0"/>
    </font>
    <font>
      <i/>
      <sz val="11"/>
      <color indexed="23"/>
      <name val="宋体"/>
      <family val="0"/>
    </font>
    <font>
      <b/>
      <sz val="11"/>
      <color indexed="56"/>
      <name val="宋体"/>
      <family val="0"/>
    </font>
    <font>
      <sz val="11"/>
      <color indexed="17"/>
      <name val="宋体"/>
      <family val="0"/>
    </font>
    <font>
      <sz val="11"/>
      <color indexed="10"/>
      <name val="宋体"/>
      <family val="0"/>
    </font>
    <font>
      <sz val="11"/>
      <color indexed="60"/>
      <name val="宋体"/>
      <family val="0"/>
    </font>
    <font>
      <b/>
      <sz val="11"/>
      <color indexed="52"/>
      <name val="宋体"/>
      <family val="0"/>
    </font>
    <font>
      <sz val="14"/>
      <name val="Nimbus Roman No9 L"/>
      <family val="0"/>
    </font>
    <font>
      <sz val="11"/>
      <color theme="1"/>
      <name val="Calibri"/>
      <family val="0"/>
    </font>
    <font>
      <u val="single"/>
      <sz val="11"/>
      <color rgb="FF0000FF"/>
      <name val="Calibri"/>
      <family val="0"/>
    </font>
    <font>
      <u val="single"/>
      <sz val="11"/>
      <color rgb="FF800080"/>
      <name val="Calibri"/>
      <family val="0"/>
    </font>
    <font>
      <sz val="14"/>
      <color theme="1"/>
      <name val="宋体"/>
      <family val="0"/>
    </font>
    <font>
      <sz val="14"/>
      <color theme="1"/>
      <name val="Calibri"/>
      <family val="0"/>
    </font>
    <font>
      <b/>
      <sz val="14"/>
      <color theme="1"/>
      <name val="Calibri"/>
      <family val="0"/>
    </font>
    <font>
      <b/>
      <sz val="14"/>
      <name val="Calibri"/>
      <family val="0"/>
    </font>
    <font>
      <sz val="14"/>
      <name val="Calibri"/>
      <family val="0"/>
    </font>
    <font>
      <sz val="12"/>
      <color theme="1"/>
      <name val="方正黑体_GBK"/>
      <family val="0"/>
    </font>
    <font>
      <sz val="22"/>
      <color theme="1"/>
      <name val="方正小标宋_GBK"/>
      <family val="0"/>
    </font>
    <font>
      <sz val="14"/>
      <color theme="1"/>
      <name val="Times New Roman"/>
      <family val="0"/>
    </font>
    <font>
      <sz val="14"/>
      <name val="Cambria"/>
      <family val="0"/>
    </font>
    <font>
      <b/>
      <sz val="14"/>
      <name val="Cambria"/>
      <family val="0"/>
    </font>
    <font>
      <sz val="12"/>
      <name val="Calibri"/>
      <family val="0"/>
    </font>
  </fonts>
  <fills count="26">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rgb="FFFFFF00"/>
        <bgColor indexed="64"/>
      </patternFill>
    </fill>
    <fill>
      <patternFill patternType="solid">
        <fgColor theme="0" tint="-0.1499900072813034"/>
        <bgColor indexed="64"/>
      </patternFill>
    </fill>
  </fills>
  <borders count="21">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protection/>
    </xf>
    <xf numFmtId="0" fontId="43" fillId="0" borderId="0">
      <alignment vertical="center"/>
      <protection/>
    </xf>
    <xf numFmtId="0" fontId="0" fillId="0" borderId="0">
      <alignment/>
      <protection/>
    </xf>
    <xf numFmtId="0" fontId="24" fillId="2" borderId="0" applyNumberFormat="0" applyBorder="0" applyAlignment="0" applyProtection="0"/>
    <xf numFmtId="0" fontId="2" fillId="3" borderId="0" applyNumberFormat="0" applyBorder="0" applyAlignment="0" applyProtection="0"/>
    <xf numFmtId="0" fontId="26" fillId="4" borderId="1" applyNumberFormat="0" applyAlignment="0" applyProtection="0"/>
    <xf numFmtId="0" fontId="32" fillId="5" borderId="2" applyNumberFormat="0" applyAlignment="0" applyProtection="0"/>
    <xf numFmtId="0" fontId="29" fillId="6" borderId="0" applyNumberFormat="0" applyBorder="0" applyAlignment="0" applyProtection="0"/>
    <xf numFmtId="0" fontId="28" fillId="0" borderId="3" applyNumberFormat="0" applyFill="0" applyAlignment="0" applyProtection="0"/>
    <xf numFmtId="0" fontId="36" fillId="0" borderId="0" applyNumberFormat="0" applyFill="0" applyBorder="0" applyAlignment="0" applyProtection="0"/>
    <xf numFmtId="0" fontId="27" fillId="0" borderId="4" applyNumberFormat="0" applyFill="0" applyAlignment="0" applyProtection="0"/>
    <xf numFmtId="0" fontId="2" fillId="7" borderId="0" applyNumberFormat="0" applyBorder="0" applyAlignment="0" applyProtection="0"/>
    <xf numFmtId="41" fontId="0" fillId="0" borderId="0" applyFont="0" applyFill="0" applyBorder="0" applyAlignment="0" applyProtection="0"/>
    <xf numFmtId="0" fontId="2" fillId="8" borderId="0" applyNumberFormat="0" applyBorder="0" applyAlignment="0" applyProtection="0"/>
    <xf numFmtId="0" fontId="44" fillId="0" borderId="0" applyNumberFormat="0" applyFill="0" applyBorder="0" applyAlignment="0" applyProtection="0"/>
    <xf numFmtId="0" fontId="24" fillId="9" borderId="0" applyNumberFormat="0" applyBorder="0" applyAlignment="0" applyProtection="0"/>
    <xf numFmtId="0" fontId="37" fillId="0" borderId="5" applyNumberFormat="0" applyFill="0" applyAlignment="0" applyProtection="0"/>
    <xf numFmtId="0" fontId="33" fillId="0" borderId="6" applyNumberFormat="0" applyFill="0" applyAlignment="0" applyProtection="0"/>
    <xf numFmtId="0" fontId="2" fillId="10" borderId="0" applyNumberFormat="0" applyBorder="0" applyAlignment="0" applyProtection="0"/>
    <xf numFmtId="0" fontId="2" fillId="7" borderId="0" applyNumberFormat="0" applyBorder="0" applyAlignment="0" applyProtection="0"/>
    <xf numFmtId="0" fontId="24" fillId="11"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45" fillId="0" borderId="0" applyNumberFormat="0" applyFill="0" applyBorder="0" applyAlignment="0" applyProtection="0"/>
    <xf numFmtId="0" fontId="2" fillId="12" borderId="0" applyNumberFormat="0" applyBorder="0" applyAlignment="0" applyProtection="0"/>
    <xf numFmtId="0" fontId="34" fillId="0" borderId="7" applyNumberFormat="0" applyFill="0" applyAlignment="0" applyProtection="0"/>
    <xf numFmtId="0" fontId="37" fillId="0" borderId="0" applyNumberFormat="0" applyFill="0" applyBorder="0" applyAlignment="0" applyProtection="0"/>
    <xf numFmtId="0" fontId="2" fillId="6" borderId="0" applyNumberFormat="0" applyBorder="0" applyAlignment="0" applyProtection="0"/>
    <xf numFmtId="0" fontId="0" fillId="0" borderId="0" applyProtection="0">
      <alignment vertical="center"/>
    </xf>
    <xf numFmtId="177" fontId="0" fillId="0" borderId="0" applyFont="0" applyFill="0" applyBorder="0" applyAlignment="0" applyProtection="0"/>
    <xf numFmtId="0" fontId="39" fillId="0" borderId="0" applyNumberFormat="0" applyFill="0" applyBorder="0" applyAlignment="0" applyProtection="0"/>
    <xf numFmtId="0" fontId="2" fillId="13" borderId="0" applyNumberFormat="0" applyBorder="0" applyAlignment="0" applyProtection="0"/>
    <xf numFmtId="0" fontId="0" fillId="14" borderId="8" applyNumberFormat="0" applyFont="0" applyAlignment="0" applyProtection="0"/>
    <xf numFmtId="0" fontId="24" fillId="15" borderId="0" applyNumberFormat="0" applyBorder="0" applyAlignment="0" applyProtection="0"/>
    <xf numFmtId="0" fontId="38" fillId="16" borderId="0" applyNumberFormat="0" applyBorder="0" applyAlignment="0" applyProtection="0"/>
    <xf numFmtId="0" fontId="2" fillId="17" borderId="0" applyNumberFormat="0" applyBorder="0" applyAlignment="0" applyProtection="0"/>
    <xf numFmtId="0" fontId="40" fillId="18" borderId="0" applyNumberFormat="0" applyBorder="0" applyAlignment="0" applyProtection="0"/>
    <xf numFmtId="0" fontId="41" fillId="4" borderId="9" applyNumberFormat="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9" borderId="0" applyNumberFormat="0" applyBorder="0" applyAlignment="0" applyProtection="0"/>
    <xf numFmtId="9" fontId="0" fillId="0" borderId="0" applyFont="0" applyFill="0" applyBorder="0" applyAlignment="0" applyProtection="0"/>
    <xf numFmtId="0" fontId="24" fillId="13" borderId="0" applyNumberFormat="0" applyBorder="0" applyAlignment="0" applyProtection="0"/>
    <xf numFmtId="176" fontId="0" fillId="0" borderId="0" applyFont="0" applyFill="0" applyBorder="0" applyAlignment="0" applyProtection="0"/>
    <xf numFmtId="0" fontId="24" fillId="23" borderId="0" applyNumberFormat="0" applyBorder="0" applyAlignment="0" applyProtection="0"/>
    <xf numFmtId="0" fontId="2" fillId="16" borderId="0" applyNumberFormat="0" applyBorder="0" applyAlignment="0" applyProtection="0"/>
    <xf numFmtId="0" fontId="25" fillId="3" borderId="9" applyNumberFormat="0" applyAlignment="0" applyProtection="0"/>
    <xf numFmtId="0" fontId="2" fillId="15" borderId="0" applyNumberFormat="0" applyBorder="0" applyAlignment="0" applyProtection="0"/>
    <xf numFmtId="0" fontId="24" fillId="20" borderId="0" applyNumberFormat="0" applyBorder="0" applyAlignment="0" applyProtection="0"/>
    <xf numFmtId="0" fontId="2" fillId="12" borderId="0" applyNumberFormat="0" applyBorder="0" applyAlignment="0" applyProtection="0"/>
  </cellStyleXfs>
  <cellXfs count="163">
    <xf numFmtId="0" fontId="0" fillId="0" borderId="0" xfId="0" applyAlignment="1">
      <alignment vertical="center"/>
    </xf>
    <xf numFmtId="0" fontId="0" fillId="0" borderId="0" xfId="0" applyFont="1" applyFill="1" applyAlignment="1">
      <alignment vertical="center"/>
    </xf>
    <xf numFmtId="0" fontId="0" fillId="0" borderId="0" xfId="0" applyFill="1" applyBorder="1" applyAlignment="1">
      <alignment vertical="center"/>
    </xf>
    <xf numFmtId="0" fontId="43" fillId="0" borderId="0" xfId="16" applyFont="1" applyFill="1" applyBorder="1" applyAlignment="1">
      <alignment vertical="center"/>
      <protection/>
    </xf>
    <xf numFmtId="0" fontId="0" fillId="0" borderId="0" xfId="16" applyFont="1" applyFill="1" applyBorder="1" applyAlignment="1">
      <alignment vertical="center"/>
      <protection/>
    </xf>
    <xf numFmtId="0" fontId="0" fillId="0" borderId="0" xfId="0" applyFont="1" applyFill="1" applyAlignment="1">
      <alignment horizontal="center" vertical="center"/>
    </xf>
    <xf numFmtId="0" fontId="0" fillId="0" borderId="0" xfId="0" applyFont="1" applyFill="1" applyAlignment="1">
      <alignment horizontal="left" vertical="center" wrapText="1"/>
    </xf>
    <xf numFmtId="0" fontId="3" fillId="0" borderId="0" xfId="0" applyFont="1" applyFill="1" applyAlignment="1">
      <alignment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0" xfId="16" applyFont="1" applyFill="1" applyBorder="1" applyAlignment="1">
      <alignment horizontal="center" vertical="center" wrapText="1"/>
      <protection/>
    </xf>
    <xf numFmtId="0" fontId="8" fillId="0" borderId="10" xfId="16" applyFont="1" applyFill="1" applyBorder="1" applyAlignment="1">
      <alignment horizontal="center" vertical="center" wrapText="1"/>
      <protection/>
    </xf>
    <xf numFmtId="0" fontId="12" fillId="0" borderId="14" xfId="16" applyFont="1" applyFill="1" applyBorder="1" applyAlignment="1">
      <alignment horizontal="center" vertical="center" wrapText="1"/>
      <protection/>
    </xf>
    <xf numFmtId="0" fontId="12" fillId="0" borderId="15" xfId="16" applyFont="1" applyFill="1" applyBorder="1" applyAlignment="1">
      <alignment horizontal="center" vertical="center" wrapText="1"/>
      <protection/>
    </xf>
    <xf numFmtId="0" fontId="6" fillId="0" borderId="10" xfId="16"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11" fillId="0" borderId="10" xfId="16" applyFont="1" applyFill="1" applyBorder="1" applyAlignment="1">
      <alignment horizontal="center" vertical="center"/>
      <protection/>
    </xf>
    <xf numFmtId="0" fontId="11" fillId="0" borderId="10" xfId="16" applyFont="1" applyFill="1" applyBorder="1" applyAlignment="1">
      <alignment vertical="center" wrapText="1"/>
      <protection/>
    </xf>
    <xf numFmtId="0" fontId="11" fillId="0" borderId="10" xfId="16" applyFont="1" applyFill="1" applyBorder="1" applyAlignment="1">
      <alignment vertical="center"/>
      <protection/>
    </xf>
    <xf numFmtId="0" fontId="7" fillId="0" borderId="14" xfId="16" applyFont="1" applyFill="1" applyBorder="1" applyAlignment="1">
      <alignment horizontal="center" vertical="center"/>
      <protection/>
    </xf>
    <xf numFmtId="0" fontId="7" fillId="0" borderId="15" xfId="16" applyFont="1" applyFill="1" applyBorder="1" applyAlignment="1">
      <alignment horizontal="center" vertical="center"/>
      <protection/>
    </xf>
    <xf numFmtId="0" fontId="7" fillId="0" borderId="10" xfId="16" applyFont="1" applyFill="1" applyBorder="1" applyAlignment="1">
      <alignment horizontal="center" vertical="center"/>
      <protection/>
    </xf>
    <xf numFmtId="0" fontId="49" fillId="0" borderId="14" xfId="16" applyFont="1" applyFill="1" applyBorder="1" applyAlignment="1">
      <alignment horizontal="center" vertical="center"/>
      <protection/>
    </xf>
    <xf numFmtId="0" fontId="49" fillId="0" borderId="15" xfId="16" applyFont="1" applyFill="1" applyBorder="1" applyAlignment="1">
      <alignment horizontal="center" vertical="center"/>
      <protection/>
    </xf>
    <xf numFmtId="0" fontId="13" fillId="0" borderId="10" xfId="16" applyFont="1" applyFill="1" applyBorder="1" applyAlignment="1">
      <alignment horizontal="center" vertical="center" wrapText="1"/>
      <protection/>
    </xf>
    <xf numFmtId="0" fontId="50" fillId="0" borderId="10" xfId="16" applyFont="1" applyFill="1" applyBorder="1" applyAlignment="1">
      <alignment horizontal="center" vertical="center"/>
      <protection/>
    </xf>
    <xf numFmtId="0" fontId="50" fillId="0" borderId="10" xfId="16" applyFont="1" applyFill="1" applyBorder="1" applyAlignment="1">
      <alignment horizontal="left" vertical="center" wrapText="1"/>
      <protection/>
    </xf>
    <xf numFmtId="0" fontId="8" fillId="0" borderId="10" xfId="18" applyFont="1" applyFill="1" applyBorder="1" applyAlignment="1">
      <alignment horizontal="center" vertical="center"/>
      <protection/>
    </xf>
    <xf numFmtId="0" fontId="14" fillId="0" borderId="10" xfId="0" applyFont="1" applyFill="1" applyBorder="1" applyAlignment="1">
      <alignment horizontal="center" vertical="center" wrapText="1"/>
    </xf>
    <xf numFmtId="0" fontId="48" fillId="0" borderId="13" xfId="0" applyFont="1" applyFill="1" applyBorder="1" applyAlignment="1">
      <alignment horizontal="left" vertical="center" wrapText="1"/>
    </xf>
    <xf numFmtId="0" fontId="6" fillId="0" borderId="10" xfId="18" applyFont="1" applyFill="1" applyBorder="1" applyAlignment="1">
      <alignment horizontal="center" vertical="center"/>
      <protection/>
    </xf>
    <xf numFmtId="0" fontId="7" fillId="0" borderId="15" xfId="16" applyFont="1" applyFill="1" applyBorder="1" applyAlignment="1">
      <alignment vertical="center"/>
      <protection/>
    </xf>
    <xf numFmtId="178" fontId="3" fillId="0" borderId="0" xfId="18" applyNumberFormat="1" applyFont="1" applyFill="1" applyAlignment="1">
      <alignment vertical="center" wrapText="1"/>
      <protection/>
    </xf>
    <xf numFmtId="0" fontId="0" fillId="0" borderId="0" xfId="0" applyFill="1" applyAlignment="1">
      <alignment vertical="center"/>
    </xf>
    <xf numFmtId="0" fontId="51" fillId="0" borderId="0" xfId="0" applyFont="1" applyFill="1" applyAlignment="1">
      <alignment horizontal="left" vertical="center"/>
    </xf>
    <xf numFmtId="0" fontId="52" fillId="0" borderId="0" xfId="0" applyFont="1" applyFill="1" applyAlignment="1">
      <alignment horizontal="center" vertical="center"/>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18"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vertical="center"/>
    </xf>
    <xf numFmtId="0" fontId="7" fillId="0" borderId="13" xfId="0" applyFont="1" applyFill="1" applyBorder="1" applyAlignment="1">
      <alignment horizontal="center" vertical="center"/>
    </xf>
    <xf numFmtId="0" fontId="8"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46" fillId="0" borderId="10" xfId="0" applyFont="1" applyFill="1" applyBorder="1" applyAlignment="1">
      <alignment horizontal="left" vertical="center" wrapText="1"/>
    </xf>
    <xf numFmtId="0" fontId="53" fillId="0" borderId="10" xfId="0" applyFont="1" applyFill="1" applyBorder="1" applyAlignment="1">
      <alignment horizontal="center" vertical="center" wrapText="1"/>
    </xf>
    <xf numFmtId="0" fontId="50" fillId="0" borderId="11" xfId="16" applyFont="1" applyFill="1" applyBorder="1" applyAlignment="1">
      <alignment horizontal="center" vertical="center"/>
      <protection/>
    </xf>
    <xf numFmtId="0" fontId="50" fillId="0" borderId="16" xfId="16" applyFont="1" applyFill="1" applyBorder="1" applyAlignment="1">
      <alignment horizontal="center" vertical="center"/>
      <protection/>
    </xf>
    <xf numFmtId="0" fontId="50" fillId="0" borderId="17" xfId="16" applyFont="1" applyFill="1" applyBorder="1" applyAlignment="1">
      <alignment horizontal="center" vertical="center"/>
      <protection/>
    </xf>
    <xf numFmtId="0" fontId="43" fillId="0" borderId="0" xfId="0" applyFont="1" applyFill="1" applyAlignment="1">
      <alignment vertical="center"/>
    </xf>
    <xf numFmtId="0" fontId="0" fillId="24" borderId="0" xfId="0" applyFill="1" applyAlignment="1">
      <alignment vertical="center"/>
    </xf>
    <xf numFmtId="0" fontId="0" fillId="0" borderId="0" xfId="16" applyFont="1" applyFill="1" applyBorder="1" applyAlignment="1">
      <alignment vertical="center"/>
      <protection/>
    </xf>
    <xf numFmtId="0" fontId="0" fillId="24" borderId="0" xfId="16" applyFont="1" applyFill="1" applyBorder="1" applyAlignment="1">
      <alignment vertical="center"/>
      <protection/>
    </xf>
    <xf numFmtId="0" fontId="18" fillId="0" borderId="0" xfId="16" applyFont="1" applyFill="1" applyBorder="1" applyAlignment="1">
      <alignment vertical="center"/>
      <protection/>
    </xf>
    <xf numFmtId="0" fontId="0" fillId="0" borderId="0" xfId="16" applyFont="1" applyFill="1" applyAlignment="1">
      <alignment vertical="center"/>
      <protection/>
    </xf>
    <xf numFmtId="0" fontId="54" fillId="0" borderId="0" xfId="0" applyFont="1" applyFill="1" applyBorder="1" applyAlignment="1">
      <alignment vertical="center"/>
    </xf>
    <xf numFmtId="0" fontId="54" fillId="0" borderId="0" xfId="0" applyFont="1" applyFill="1" applyAlignment="1">
      <alignment vertical="center"/>
    </xf>
    <xf numFmtId="0" fontId="54" fillId="0" borderId="0" xfId="0" applyFont="1" applyFill="1" applyBorder="1" applyAlignment="1">
      <alignment horizontal="center"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Alignment="1">
      <alignment horizontal="left" vertical="center"/>
    </xf>
    <xf numFmtId="0" fontId="0" fillId="0" borderId="0" xfId="16" applyFont="1" applyFill="1" applyAlignment="1">
      <alignment vertical="center"/>
      <protection/>
    </xf>
    <xf numFmtId="0" fontId="21" fillId="0" borderId="0" xfId="16" applyFont="1" applyFill="1" applyBorder="1" applyAlignment="1">
      <alignment vertical="center"/>
      <protection/>
    </xf>
    <xf numFmtId="0" fontId="8" fillId="0" borderId="0" xfId="16" applyFont="1" applyFill="1" applyBorder="1" applyAlignment="1">
      <alignment vertical="center"/>
      <protection/>
    </xf>
    <xf numFmtId="0" fontId="8" fillId="0" borderId="0" xfId="16" applyFont="1" applyFill="1" applyAlignment="1">
      <alignment vertical="center"/>
      <protection/>
    </xf>
    <xf numFmtId="0" fontId="11" fillId="0" borderId="0" xfId="0" applyFont="1" applyFill="1" applyAlignment="1">
      <alignment horizontal="center" vertical="center"/>
    </xf>
    <xf numFmtId="0" fontId="0" fillId="0" borderId="0" xfId="0" applyFont="1" applyFill="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6" fillId="0" borderId="10" xfId="0" applyFont="1" applyFill="1" applyBorder="1" applyAlignment="1">
      <alignment horizontal="left" vertical="center"/>
    </xf>
    <xf numFmtId="0" fontId="7" fillId="25" borderId="10" xfId="0" applyFont="1" applyFill="1" applyBorder="1" applyAlignment="1">
      <alignment horizontal="center" vertical="center"/>
    </xf>
    <xf numFmtId="0" fontId="7" fillId="25" borderId="10" xfId="0" applyFont="1" applyFill="1" applyBorder="1" applyAlignment="1">
      <alignment horizontal="left" vertical="center"/>
    </xf>
    <xf numFmtId="0" fontId="6"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0" fontId="11" fillId="0" borderId="10" xfId="0" applyFont="1" applyFill="1" applyBorder="1" applyAlignment="1">
      <alignment horizontal="center" vertical="center"/>
    </xf>
    <xf numFmtId="0" fontId="14"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11" fillId="0" borderId="10" xfId="16" applyFont="1" applyFill="1" applyBorder="1" applyAlignment="1">
      <alignment horizontal="left" vertical="center" wrapText="1"/>
      <protection/>
    </xf>
    <xf numFmtId="0" fontId="11" fillId="0" borderId="10" xfId="16" applyFont="1" applyFill="1" applyBorder="1" applyAlignment="1">
      <alignment horizontal="center" vertical="center"/>
      <protection/>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7" fillId="0" borderId="10" xfId="16" applyFont="1" applyFill="1" applyBorder="1" applyAlignment="1">
      <alignment horizontal="center" vertical="center" wrapText="1"/>
      <protection/>
    </xf>
    <xf numFmtId="0" fontId="0" fillId="0" borderId="10" xfId="16" applyFont="1" applyFill="1" applyBorder="1" applyAlignment="1">
      <alignment horizontal="center" vertical="center"/>
      <protection/>
    </xf>
    <xf numFmtId="0" fontId="12" fillId="25" borderId="10" xfId="0" applyFont="1" applyFill="1" applyBorder="1" applyAlignment="1">
      <alignment horizontal="center" vertical="center"/>
    </xf>
    <xf numFmtId="0" fontId="12" fillId="25"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49" fillId="25" borderId="10" xfId="0" applyFont="1" applyFill="1" applyBorder="1" applyAlignment="1">
      <alignment horizontal="center" vertical="center" wrapText="1"/>
    </xf>
    <xf numFmtId="0" fontId="50" fillId="0" borderId="10" xfId="0" applyFont="1" applyFill="1" applyBorder="1" applyAlignment="1">
      <alignment vertical="center"/>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50" fillId="0" borderId="10" xfId="16" applyFont="1" applyFill="1" applyBorder="1" applyAlignment="1">
      <alignment horizontal="center" vertical="center" wrapText="1"/>
      <protection/>
    </xf>
    <xf numFmtId="0" fontId="12" fillId="25" borderId="10" xfId="0" applyFont="1" applyFill="1" applyBorder="1" applyAlignment="1">
      <alignment horizontal="center" vertical="center"/>
    </xf>
    <xf numFmtId="0" fontId="6" fillId="25"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54" fillId="0" borderId="18"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54" fillId="0" borderId="19"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4" fillId="0" borderId="18" xfId="0" applyFont="1" applyFill="1" applyBorder="1" applyAlignment="1">
      <alignment horizontal="center" vertical="center"/>
    </xf>
    <xf numFmtId="0" fontId="54" fillId="0" borderId="20" xfId="0" applyFont="1" applyFill="1" applyBorder="1" applyAlignment="1">
      <alignment horizontal="center" vertical="center"/>
    </xf>
    <xf numFmtId="0" fontId="55" fillId="0" borderId="10" xfId="0" applyFont="1" applyFill="1" applyBorder="1" applyAlignment="1">
      <alignment horizontal="center" vertical="center"/>
    </xf>
    <xf numFmtId="0" fontId="54" fillId="0" borderId="10" xfId="0" applyFont="1" applyFill="1" applyBorder="1" applyAlignment="1">
      <alignment horizontal="left"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xf>
    <xf numFmtId="0" fontId="49"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0" fillId="0" borderId="0" xfId="0" applyFont="1" applyAlignment="1">
      <alignment vertical="center"/>
    </xf>
    <xf numFmtId="0" fontId="50" fillId="0" borderId="10" xfId="16" applyFont="1" applyFill="1" applyBorder="1" applyAlignment="1">
      <alignment horizontal="center" vertical="center" wrapText="1"/>
      <protection/>
    </xf>
    <xf numFmtId="0" fontId="50" fillId="0" borderId="10" xfId="16" applyFont="1" applyFill="1" applyBorder="1" applyAlignment="1">
      <alignment vertical="center"/>
      <protection/>
    </xf>
    <xf numFmtId="0" fontId="49" fillId="0" borderId="10" xfId="16" applyFont="1" applyFill="1" applyBorder="1" applyAlignment="1">
      <alignment horizontal="center" vertical="center"/>
      <protection/>
    </xf>
    <xf numFmtId="0" fontId="50" fillId="0" borderId="10" xfId="16" applyFont="1" applyFill="1" applyBorder="1" applyAlignment="1">
      <alignment horizontal="left" vertical="center"/>
      <protection/>
    </xf>
    <xf numFmtId="0" fontId="12" fillId="25" borderId="10" xfId="0" applyFont="1" applyFill="1" applyBorder="1" applyAlignment="1">
      <alignment horizontal="center" vertical="center"/>
    </xf>
    <xf numFmtId="0" fontId="49" fillId="25" borderId="10" xfId="16" applyFont="1" applyFill="1" applyBorder="1" applyAlignment="1">
      <alignment horizontal="center" vertical="center" wrapText="1"/>
      <protection/>
    </xf>
    <xf numFmtId="0" fontId="49" fillId="0" borderId="10" xfId="0" applyFont="1" applyFill="1" applyBorder="1" applyAlignment="1">
      <alignment vertical="center"/>
    </xf>
    <xf numFmtId="0" fontId="50" fillId="0" borderId="18"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19"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0" xfId="0" applyFont="1" applyFill="1" applyAlignment="1">
      <alignment horizontal="center" vertical="center"/>
    </xf>
    <xf numFmtId="0" fontId="56" fillId="0" borderId="0" xfId="0" applyFont="1" applyFill="1" applyAlignment="1">
      <alignment horizontal="center" vertical="center"/>
    </xf>
    <xf numFmtId="0" fontId="56" fillId="0" borderId="0" xfId="0" applyFont="1" applyFill="1" applyAlignment="1">
      <alignment horizontal="left" vertical="center"/>
    </xf>
  </cellXfs>
  <cellStyles count="55">
    <cellStyle name="Normal" xfId="0"/>
    <cellStyle name="常规_2016年5月防城港市保障性安居工程建设任务完成情况月报表(房改科)(1)_2017年4月防城港市保障性安居工程建设任务完成情况月报表(房改科) 2" xfId="15"/>
    <cellStyle name="Normal" xfId="16"/>
    <cellStyle name="常规 6" xfId="17"/>
    <cellStyle name="常规 2" xfId="18"/>
    <cellStyle name="常规_直99_2005年一般性转移支付基础测算数据" xfId="19"/>
    <cellStyle name="60% - 强调文字颜色 6" xfId="20"/>
    <cellStyle name="20% - 强调文字颜色 6" xfId="21"/>
    <cellStyle name="输出" xfId="22"/>
    <cellStyle name="检查单元格" xfId="23"/>
    <cellStyle name="差" xfId="24"/>
    <cellStyle name="标题 1" xfId="25"/>
    <cellStyle name="解释性文本" xfId="26"/>
    <cellStyle name="标题 2" xfId="27"/>
    <cellStyle name="40% - 强调文字颜色 5" xfId="28"/>
    <cellStyle name="Comma [0]" xfId="29"/>
    <cellStyle name="40% - 强调文字颜色 6" xfId="30"/>
    <cellStyle name="Hyperlink" xfId="31"/>
    <cellStyle name="强调文字颜色 5" xfId="32"/>
    <cellStyle name="标题 3" xfId="33"/>
    <cellStyle name="汇总" xfId="34"/>
    <cellStyle name="20% - 强调文字颜色 1" xfId="35"/>
    <cellStyle name="40% - 强调文字颜色 1" xfId="36"/>
    <cellStyle name="强调文字颜色 6" xfId="37"/>
    <cellStyle name="Comma" xfId="38"/>
    <cellStyle name="标题" xfId="39"/>
    <cellStyle name="Followed Hyperlink" xfId="40"/>
    <cellStyle name="40% - 强调文字颜色 4" xfId="41"/>
    <cellStyle name="链接单元格" xfId="42"/>
    <cellStyle name="标题 4" xfId="43"/>
    <cellStyle name="20% - 强调文字颜色 2" xfId="44"/>
    <cellStyle name="常规_2017年城市棚户区改造国家目标任务项目清单表（3.27）" xfId="45"/>
    <cellStyle name="Currency [0]" xfId="46"/>
    <cellStyle name="警告文本" xfId="47"/>
    <cellStyle name="40% - 强调文字颜色 2" xfId="48"/>
    <cellStyle name="注释" xfId="49"/>
    <cellStyle name="60% - 强调文字颜色 3" xfId="50"/>
    <cellStyle name="好" xfId="51"/>
    <cellStyle name="20% - 强调文字颜色 5" xfId="52"/>
    <cellStyle name="适中" xfId="53"/>
    <cellStyle name="计算" xfId="54"/>
    <cellStyle name="强调文字颜色 1" xfId="55"/>
    <cellStyle name="60% - 强调文字颜色 4" xfId="56"/>
    <cellStyle name="60% - 强调文字颜色 1" xfId="57"/>
    <cellStyle name="强调文字颜色 2" xfId="58"/>
    <cellStyle name="60% - 强调文字颜色 5" xfId="59"/>
    <cellStyle name="Percent" xfId="60"/>
    <cellStyle name="60% - 强调文字颜色 2" xfId="61"/>
    <cellStyle name="Currency" xfId="62"/>
    <cellStyle name="强调文字颜色 3" xfId="63"/>
    <cellStyle name="20% - 强调文字颜色 3" xfId="64"/>
    <cellStyle name="输入" xfId="65"/>
    <cellStyle name="40% - 强调文字颜色 3" xfId="66"/>
    <cellStyle name="强调文字颜色 4" xfId="67"/>
    <cellStyle name="20% - 强调文字颜色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309"/>
  <sheetViews>
    <sheetView tabSelected="1" view="pageBreakPreview" zoomScale="70" zoomScaleNormal="55" zoomScaleSheetLayoutView="70" workbookViewId="0" topLeftCell="A1">
      <pane ySplit="4" topLeftCell="A166" activePane="bottomLeft" state="frozen"/>
      <selection pane="bottomLeft" activeCell="I96" sqref="I96"/>
    </sheetView>
  </sheetViews>
  <sheetFormatPr defaultColWidth="9.00390625" defaultRowHeight="14.25"/>
  <cols>
    <col min="1" max="1" width="8.625" style="83" customWidth="1"/>
    <col min="2" max="2" width="11.625" style="84" customWidth="1"/>
    <col min="3" max="3" width="68.625" style="85" customWidth="1"/>
    <col min="4" max="4" width="15.625" style="86" customWidth="1"/>
  </cols>
  <sheetData>
    <row r="1" ht="18">
      <c r="A1" s="87" t="s">
        <v>0</v>
      </c>
    </row>
    <row r="2" spans="1:4" ht="43.5" customHeight="1">
      <c r="A2" s="88" t="s">
        <v>1</v>
      </c>
      <c r="B2" s="88"/>
      <c r="C2" s="88"/>
      <c r="D2" s="88"/>
    </row>
    <row r="3" spans="1:4" ht="36.75" customHeight="1">
      <c r="A3" s="53" t="s">
        <v>2</v>
      </c>
      <c r="B3" s="54" t="s">
        <v>3</v>
      </c>
      <c r="C3" s="53" t="s">
        <v>4</v>
      </c>
      <c r="D3" s="54" t="s">
        <v>5</v>
      </c>
    </row>
    <row r="4" spans="1:4" ht="30" customHeight="1">
      <c r="A4" s="53" t="s">
        <v>6</v>
      </c>
      <c r="B4" s="53"/>
      <c r="C4" s="89"/>
      <c r="D4" s="55">
        <f>SUM(D5,D77,D92,D162,D168,D178,D182,D195,D215,D244,D259,D265,D287,D296)</f>
        <v>63580</v>
      </c>
    </row>
    <row r="5" spans="1:4" ht="30" customHeight="1">
      <c r="A5" s="90" t="s">
        <v>7</v>
      </c>
      <c r="B5" s="90" t="s">
        <v>8</v>
      </c>
      <c r="C5" s="91"/>
      <c r="D5" s="92">
        <f>SUM(D6,D8,D15,D18,D26,D28,D33,D39,D44,D47,D52,D64,D68,D70,D74)</f>
        <v>18099</v>
      </c>
    </row>
    <row r="6" spans="1:4" ht="30" customHeight="1">
      <c r="A6" s="93"/>
      <c r="B6" s="94" t="s">
        <v>9</v>
      </c>
      <c r="C6" s="94"/>
      <c r="D6" s="55">
        <f>D7</f>
        <v>417</v>
      </c>
    </row>
    <row r="7" spans="1:4" s="67" customFormat="1" ht="30" customHeight="1">
      <c r="A7" s="60">
        <v>1</v>
      </c>
      <c r="B7" s="61" t="s">
        <v>10</v>
      </c>
      <c r="C7" s="95" t="s">
        <v>11</v>
      </c>
      <c r="D7" s="60">
        <v>417</v>
      </c>
    </row>
    <row r="8" spans="1:4" s="67" customFormat="1" ht="30" customHeight="1">
      <c r="A8" s="60"/>
      <c r="B8" s="96" t="s">
        <v>12</v>
      </c>
      <c r="C8" s="97"/>
      <c r="D8" s="55">
        <f>SUM(D9:D14)</f>
        <v>1486</v>
      </c>
    </row>
    <row r="9" spans="1:4" s="67" customFormat="1" ht="30" customHeight="1">
      <c r="A9" s="60">
        <v>2</v>
      </c>
      <c r="B9" s="98" t="s">
        <v>13</v>
      </c>
      <c r="C9" s="95" t="s">
        <v>14</v>
      </c>
      <c r="D9" s="60">
        <v>100</v>
      </c>
    </row>
    <row r="10" spans="1:4" s="67" customFormat="1" ht="45" customHeight="1">
      <c r="A10" s="60">
        <v>3</v>
      </c>
      <c r="B10" s="98"/>
      <c r="C10" s="95" t="s">
        <v>15</v>
      </c>
      <c r="D10" s="60">
        <v>712</v>
      </c>
    </row>
    <row r="11" spans="1:4" s="67" customFormat="1" ht="30" customHeight="1">
      <c r="A11" s="60">
        <v>4</v>
      </c>
      <c r="B11" s="98"/>
      <c r="C11" s="95" t="s">
        <v>16</v>
      </c>
      <c r="D11" s="60">
        <v>86</v>
      </c>
    </row>
    <row r="12" spans="1:4" s="67" customFormat="1" ht="30" customHeight="1">
      <c r="A12" s="60">
        <v>5</v>
      </c>
      <c r="B12" s="98"/>
      <c r="C12" s="95" t="s">
        <v>17</v>
      </c>
      <c r="D12" s="60">
        <v>135</v>
      </c>
    </row>
    <row r="13" spans="1:4" s="67" customFormat="1" ht="30" customHeight="1">
      <c r="A13" s="60">
        <v>6</v>
      </c>
      <c r="B13" s="98"/>
      <c r="C13" s="95" t="s">
        <v>18</v>
      </c>
      <c r="D13" s="60">
        <v>156</v>
      </c>
    </row>
    <row r="14" spans="1:4" s="67" customFormat="1" ht="30" customHeight="1">
      <c r="A14" s="60">
        <v>7</v>
      </c>
      <c r="B14" s="98"/>
      <c r="C14" s="95" t="s">
        <v>19</v>
      </c>
      <c r="D14" s="60">
        <v>297</v>
      </c>
    </row>
    <row r="15" spans="1:4" s="67" customFormat="1" ht="30" customHeight="1">
      <c r="A15" s="60"/>
      <c r="B15" s="96" t="s">
        <v>20</v>
      </c>
      <c r="C15" s="97"/>
      <c r="D15" s="55">
        <f>D16+D17</f>
        <v>181</v>
      </c>
    </row>
    <row r="16" spans="1:4" s="67" customFormat="1" ht="30" customHeight="1">
      <c r="A16" s="60">
        <v>8</v>
      </c>
      <c r="B16" s="98" t="s">
        <v>21</v>
      </c>
      <c r="C16" s="95" t="s">
        <v>22</v>
      </c>
      <c r="D16" s="60">
        <v>168</v>
      </c>
    </row>
    <row r="17" spans="1:4" s="67" customFormat="1" ht="30" customHeight="1">
      <c r="A17" s="60">
        <v>9</v>
      </c>
      <c r="B17" s="98"/>
      <c r="C17" s="95" t="s">
        <v>23</v>
      </c>
      <c r="D17" s="60">
        <v>13</v>
      </c>
    </row>
    <row r="18" spans="1:4" s="67" customFormat="1" ht="30" customHeight="1">
      <c r="A18" s="60"/>
      <c r="B18" s="96" t="s">
        <v>24</v>
      </c>
      <c r="C18" s="97"/>
      <c r="D18" s="55">
        <f>SUM(D19:D25)</f>
        <v>4162</v>
      </c>
    </row>
    <row r="19" spans="1:4" s="67" customFormat="1" ht="30" customHeight="1">
      <c r="A19" s="60">
        <v>10</v>
      </c>
      <c r="B19" s="98" t="s">
        <v>25</v>
      </c>
      <c r="C19" s="95" t="s">
        <v>26</v>
      </c>
      <c r="D19" s="60">
        <v>210</v>
      </c>
    </row>
    <row r="20" spans="1:4" s="67" customFormat="1" ht="30" customHeight="1">
      <c r="A20" s="60">
        <v>11</v>
      </c>
      <c r="B20" s="98"/>
      <c r="C20" s="95" t="s">
        <v>27</v>
      </c>
      <c r="D20" s="60">
        <v>2321</v>
      </c>
    </row>
    <row r="21" spans="1:4" s="67" customFormat="1" ht="30" customHeight="1">
      <c r="A21" s="60">
        <v>12</v>
      </c>
      <c r="B21" s="98"/>
      <c r="C21" s="95" t="s">
        <v>28</v>
      </c>
      <c r="D21" s="60">
        <v>160</v>
      </c>
    </row>
    <row r="22" spans="1:4" s="67" customFormat="1" ht="30" customHeight="1">
      <c r="A22" s="60">
        <v>13</v>
      </c>
      <c r="B22" s="98"/>
      <c r="C22" s="95" t="s">
        <v>29</v>
      </c>
      <c r="D22" s="60">
        <v>300</v>
      </c>
    </row>
    <row r="23" spans="1:4" s="67" customFormat="1" ht="30" customHeight="1">
      <c r="A23" s="60">
        <v>14</v>
      </c>
      <c r="B23" s="98"/>
      <c r="C23" s="95" t="s">
        <v>30</v>
      </c>
      <c r="D23" s="60">
        <v>63</v>
      </c>
    </row>
    <row r="24" spans="1:4" s="67" customFormat="1" ht="30" customHeight="1">
      <c r="A24" s="60">
        <v>15</v>
      </c>
      <c r="B24" s="98"/>
      <c r="C24" s="95" t="s">
        <v>31</v>
      </c>
      <c r="D24" s="60">
        <v>75</v>
      </c>
    </row>
    <row r="25" spans="1:4" s="67" customFormat="1" ht="45" customHeight="1">
      <c r="A25" s="60">
        <v>16</v>
      </c>
      <c r="B25" s="98"/>
      <c r="C25" s="95" t="s">
        <v>32</v>
      </c>
      <c r="D25" s="60">
        <v>1033</v>
      </c>
    </row>
    <row r="26" spans="1:4" s="67" customFormat="1" ht="30" customHeight="1">
      <c r="A26" s="60"/>
      <c r="B26" s="96" t="s">
        <v>33</v>
      </c>
      <c r="C26" s="97"/>
      <c r="D26" s="55">
        <f>D27</f>
        <v>96</v>
      </c>
    </row>
    <row r="27" spans="1:4" s="67" customFormat="1" ht="30" customHeight="1">
      <c r="A27" s="60">
        <v>17</v>
      </c>
      <c r="B27" s="61" t="s">
        <v>34</v>
      </c>
      <c r="C27" s="95" t="s">
        <v>35</v>
      </c>
      <c r="D27" s="60">
        <v>96</v>
      </c>
    </row>
    <row r="28" spans="1:4" s="67" customFormat="1" ht="30" customHeight="1">
      <c r="A28" s="60"/>
      <c r="B28" s="96" t="s">
        <v>36</v>
      </c>
      <c r="C28" s="97"/>
      <c r="D28" s="55">
        <f>SUM(D29:D32)</f>
        <v>1025</v>
      </c>
    </row>
    <row r="29" spans="1:4" s="67" customFormat="1" ht="30" customHeight="1">
      <c r="A29" s="60">
        <v>18</v>
      </c>
      <c r="B29" s="98" t="s">
        <v>37</v>
      </c>
      <c r="C29" s="95" t="s">
        <v>38</v>
      </c>
      <c r="D29" s="60">
        <v>500</v>
      </c>
    </row>
    <row r="30" spans="1:4" s="67" customFormat="1" ht="45" customHeight="1">
      <c r="A30" s="60">
        <v>19</v>
      </c>
      <c r="B30" s="98"/>
      <c r="C30" s="95" t="s">
        <v>39</v>
      </c>
      <c r="D30" s="60">
        <v>389</v>
      </c>
    </row>
    <row r="31" spans="1:4" s="67" customFormat="1" ht="30" customHeight="1">
      <c r="A31" s="60">
        <v>20</v>
      </c>
      <c r="B31" s="98"/>
      <c r="C31" s="95" t="s">
        <v>40</v>
      </c>
      <c r="D31" s="60">
        <v>117</v>
      </c>
    </row>
    <row r="32" spans="1:4" s="67" customFormat="1" ht="30" customHeight="1">
      <c r="A32" s="60">
        <v>21</v>
      </c>
      <c r="B32" s="98"/>
      <c r="C32" s="95" t="s">
        <v>41</v>
      </c>
      <c r="D32" s="60">
        <v>19</v>
      </c>
    </row>
    <row r="33" spans="1:4" s="67" customFormat="1" ht="30" customHeight="1">
      <c r="A33" s="60"/>
      <c r="B33" s="96" t="s">
        <v>42</v>
      </c>
      <c r="C33" s="97"/>
      <c r="D33" s="55">
        <f>SUM(D34:D38)</f>
        <v>863</v>
      </c>
    </row>
    <row r="34" spans="1:4" s="67" customFormat="1" ht="30" customHeight="1">
      <c r="A34" s="60">
        <v>22</v>
      </c>
      <c r="B34" s="98" t="s">
        <v>43</v>
      </c>
      <c r="C34" s="95" t="s">
        <v>44</v>
      </c>
      <c r="D34" s="60">
        <v>275</v>
      </c>
    </row>
    <row r="35" spans="1:4" s="67" customFormat="1" ht="30" customHeight="1">
      <c r="A35" s="60">
        <v>23</v>
      </c>
      <c r="B35" s="98"/>
      <c r="C35" s="95" t="s">
        <v>45</v>
      </c>
      <c r="D35" s="60">
        <v>270</v>
      </c>
    </row>
    <row r="36" spans="1:4" s="67" customFormat="1" ht="30" customHeight="1">
      <c r="A36" s="60">
        <v>24</v>
      </c>
      <c r="B36" s="98"/>
      <c r="C36" s="95" t="s">
        <v>46</v>
      </c>
      <c r="D36" s="60">
        <v>65</v>
      </c>
    </row>
    <row r="37" spans="1:4" s="67" customFormat="1" ht="30" customHeight="1">
      <c r="A37" s="60">
        <v>25</v>
      </c>
      <c r="B37" s="98"/>
      <c r="C37" s="95" t="s">
        <v>47</v>
      </c>
      <c r="D37" s="60">
        <v>143</v>
      </c>
    </row>
    <row r="38" spans="1:4" s="67" customFormat="1" ht="30" customHeight="1">
      <c r="A38" s="60">
        <v>26</v>
      </c>
      <c r="B38" s="98"/>
      <c r="C38" s="95" t="s">
        <v>48</v>
      </c>
      <c r="D38" s="60">
        <v>110</v>
      </c>
    </row>
    <row r="39" spans="1:4" s="67" customFormat="1" ht="30" customHeight="1">
      <c r="A39" s="60"/>
      <c r="B39" s="96" t="s">
        <v>49</v>
      </c>
      <c r="C39" s="97"/>
      <c r="D39" s="55">
        <f>SUM(D40:D43)</f>
        <v>1113</v>
      </c>
    </row>
    <row r="40" spans="1:4" s="67" customFormat="1" ht="30" customHeight="1">
      <c r="A40" s="60">
        <v>27</v>
      </c>
      <c r="B40" s="98" t="s">
        <v>50</v>
      </c>
      <c r="C40" s="95" t="s">
        <v>51</v>
      </c>
      <c r="D40" s="60">
        <v>416</v>
      </c>
    </row>
    <row r="41" spans="1:4" s="67" customFormat="1" ht="30" customHeight="1">
      <c r="A41" s="60">
        <v>28</v>
      </c>
      <c r="B41" s="98"/>
      <c r="C41" s="95" t="s">
        <v>52</v>
      </c>
      <c r="D41" s="60">
        <v>233</v>
      </c>
    </row>
    <row r="42" spans="1:4" s="67" customFormat="1" ht="30" customHeight="1">
      <c r="A42" s="60">
        <v>29</v>
      </c>
      <c r="B42" s="98"/>
      <c r="C42" s="95" t="s">
        <v>53</v>
      </c>
      <c r="D42" s="60">
        <v>186</v>
      </c>
    </row>
    <row r="43" spans="1:4" s="67" customFormat="1" ht="30" customHeight="1">
      <c r="A43" s="60">
        <v>30</v>
      </c>
      <c r="B43" s="98"/>
      <c r="C43" s="95" t="s">
        <v>54</v>
      </c>
      <c r="D43" s="60">
        <v>278</v>
      </c>
    </row>
    <row r="44" spans="1:4" s="67" customFormat="1" ht="30" customHeight="1">
      <c r="A44" s="60"/>
      <c r="B44" s="96" t="s">
        <v>55</v>
      </c>
      <c r="C44" s="97"/>
      <c r="D44" s="55">
        <f>D45+D46</f>
        <v>832</v>
      </c>
    </row>
    <row r="45" spans="1:4" s="67" customFormat="1" ht="45" customHeight="1">
      <c r="A45" s="60">
        <v>31</v>
      </c>
      <c r="B45" s="99" t="s">
        <v>56</v>
      </c>
      <c r="C45" s="95" t="s">
        <v>57</v>
      </c>
      <c r="D45" s="60">
        <v>412</v>
      </c>
    </row>
    <row r="46" spans="1:4" s="67" customFormat="1" ht="30" customHeight="1">
      <c r="A46" s="60">
        <v>32</v>
      </c>
      <c r="B46" s="99"/>
      <c r="C46" s="95" t="s">
        <v>58</v>
      </c>
      <c r="D46" s="60">
        <v>420</v>
      </c>
    </row>
    <row r="47" spans="1:4" s="67" customFormat="1" ht="30" customHeight="1">
      <c r="A47" s="60"/>
      <c r="B47" s="96" t="s">
        <v>59</v>
      </c>
      <c r="C47" s="97"/>
      <c r="D47" s="55">
        <f>SUM(D48:D51)</f>
        <v>3289</v>
      </c>
    </row>
    <row r="48" spans="1:4" s="67" customFormat="1" ht="30" customHeight="1">
      <c r="A48" s="60">
        <v>33</v>
      </c>
      <c r="B48" s="99" t="s">
        <v>60</v>
      </c>
      <c r="C48" s="95" t="s">
        <v>61</v>
      </c>
      <c r="D48" s="60">
        <v>886</v>
      </c>
    </row>
    <row r="49" spans="1:4" s="67" customFormat="1" ht="30" customHeight="1">
      <c r="A49" s="60">
        <v>34</v>
      </c>
      <c r="B49" s="99"/>
      <c r="C49" s="95" t="s">
        <v>62</v>
      </c>
      <c r="D49" s="60">
        <v>128</v>
      </c>
    </row>
    <row r="50" spans="1:4" s="67" customFormat="1" ht="30" customHeight="1">
      <c r="A50" s="60">
        <v>35</v>
      </c>
      <c r="B50" s="99"/>
      <c r="C50" s="95" t="s">
        <v>63</v>
      </c>
      <c r="D50" s="60">
        <v>168</v>
      </c>
    </row>
    <row r="51" spans="1:4" s="67" customFormat="1" ht="30" customHeight="1">
      <c r="A51" s="60">
        <v>36</v>
      </c>
      <c r="B51" s="99"/>
      <c r="C51" s="95" t="s">
        <v>64</v>
      </c>
      <c r="D51" s="60">
        <v>2107</v>
      </c>
    </row>
    <row r="52" spans="1:4" s="67" customFormat="1" ht="30" customHeight="1">
      <c r="A52" s="60"/>
      <c r="B52" s="96" t="s">
        <v>65</v>
      </c>
      <c r="C52" s="97"/>
      <c r="D52" s="55">
        <f>SUM(D53:D63)</f>
        <v>3255</v>
      </c>
    </row>
    <row r="53" spans="1:4" s="67" customFormat="1" ht="30" customHeight="1">
      <c r="A53" s="60">
        <v>37</v>
      </c>
      <c r="B53" s="98" t="s">
        <v>66</v>
      </c>
      <c r="C53" s="95" t="s">
        <v>67</v>
      </c>
      <c r="D53" s="60">
        <v>69</v>
      </c>
    </row>
    <row r="54" spans="1:4" s="67" customFormat="1" ht="30" customHeight="1">
      <c r="A54" s="60">
        <v>38</v>
      </c>
      <c r="B54" s="98"/>
      <c r="C54" s="95" t="s">
        <v>68</v>
      </c>
      <c r="D54" s="60">
        <v>144</v>
      </c>
    </row>
    <row r="55" spans="1:4" s="67" customFormat="1" ht="30" customHeight="1">
      <c r="A55" s="60">
        <v>39</v>
      </c>
      <c r="B55" s="98"/>
      <c r="C55" s="95" t="s">
        <v>69</v>
      </c>
      <c r="D55" s="60">
        <v>86</v>
      </c>
    </row>
    <row r="56" spans="1:4" s="67" customFormat="1" ht="30" customHeight="1">
      <c r="A56" s="60">
        <v>40</v>
      </c>
      <c r="B56" s="98"/>
      <c r="C56" s="95" t="s">
        <v>70</v>
      </c>
      <c r="D56" s="60">
        <v>135</v>
      </c>
    </row>
    <row r="57" spans="1:4" s="67" customFormat="1" ht="30" customHeight="1">
      <c r="A57" s="60">
        <v>41</v>
      </c>
      <c r="B57" s="98"/>
      <c r="C57" s="95" t="s">
        <v>71</v>
      </c>
      <c r="D57" s="60">
        <v>50</v>
      </c>
    </row>
    <row r="58" spans="1:4" s="67" customFormat="1" ht="45" customHeight="1">
      <c r="A58" s="60">
        <v>42</v>
      </c>
      <c r="B58" s="98"/>
      <c r="C58" s="95" t="s">
        <v>72</v>
      </c>
      <c r="D58" s="60">
        <v>820</v>
      </c>
    </row>
    <row r="59" spans="1:4" s="67" customFormat="1" ht="45" customHeight="1">
      <c r="A59" s="60">
        <v>43</v>
      </c>
      <c r="B59" s="98"/>
      <c r="C59" s="95" t="s">
        <v>73</v>
      </c>
      <c r="D59" s="60">
        <v>63</v>
      </c>
    </row>
    <row r="60" spans="1:4" s="67" customFormat="1" ht="30" customHeight="1">
      <c r="A60" s="60">
        <v>44</v>
      </c>
      <c r="B60" s="98"/>
      <c r="C60" s="95" t="s">
        <v>74</v>
      </c>
      <c r="D60" s="60">
        <v>180</v>
      </c>
    </row>
    <row r="61" spans="1:4" s="67" customFormat="1" ht="30" customHeight="1">
      <c r="A61" s="60">
        <v>45</v>
      </c>
      <c r="B61" s="98"/>
      <c r="C61" s="95" t="s">
        <v>75</v>
      </c>
      <c r="D61" s="60">
        <v>65</v>
      </c>
    </row>
    <row r="62" spans="1:4" s="67" customFormat="1" ht="30" customHeight="1">
      <c r="A62" s="60">
        <v>46</v>
      </c>
      <c r="B62" s="98"/>
      <c r="C62" s="95" t="s">
        <v>76</v>
      </c>
      <c r="D62" s="60">
        <v>1326</v>
      </c>
    </row>
    <row r="63" spans="1:4" s="67" customFormat="1" ht="30" customHeight="1">
      <c r="A63" s="60">
        <v>47</v>
      </c>
      <c r="B63" s="98"/>
      <c r="C63" s="95" t="s">
        <v>77</v>
      </c>
      <c r="D63" s="60">
        <v>317</v>
      </c>
    </row>
    <row r="64" spans="1:4" s="67" customFormat="1" ht="30" customHeight="1">
      <c r="A64" s="60"/>
      <c r="B64" s="96" t="s">
        <v>78</v>
      </c>
      <c r="C64" s="97"/>
      <c r="D64" s="55">
        <f>D65+D66+D67</f>
        <v>522</v>
      </c>
    </row>
    <row r="65" spans="1:4" s="67" customFormat="1" ht="45" customHeight="1">
      <c r="A65" s="60">
        <v>48</v>
      </c>
      <c r="B65" s="98" t="s">
        <v>79</v>
      </c>
      <c r="C65" s="95" t="s">
        <v>80</v>
      </c>
      <c r="D65" s="60">
        <v>108</v>
      </c>
    </row>
    <row r="66" spans="1:4" s="67" customFormat="1" ht="30" customHeight="1">
      <c r="A66" s="60">
        <v>49</v>
      </c>
      <c r="B66" s="98"/>
      <c r="C66" s="95" t="s">
        <v>81</v>
      </c>
      <c r="D66" s="60">
        <v>306</v>
      </c>
    </row>
    <row r="67" spans="1:4" s="67" customFormat="1" ht="30" customHeight="1">
      <c r="A67" s="60">
        <v>50</v>
      </c>
      <c r="B67" s="98"/>
      <c r="C67" s="95" t="s">
        <v>82</v>
      </c>
      <c r="D67" s="60">
        <v>108</v>
      </c>
    </row>
    <row r="68" spans="1:4" s="67" customFormat="1" ht="30" customHeight="1">
      <c r="A68" s="60"/>
      <c r="B68" s="96" t="s">
        <v>83</v>
      </c>
      <c r="C68" s="97"/>
      <c r="D68" s="55">
        <f>D69</f>
        <v>216</v>
      </c>
    </row>
    <row r="69" spans="1:4" s="67" customFormat="1" ht="45" customHeight="1">
      <c r="A69" s="60">
        <v>51</v>
      </c>
      <c r="B69" s="61" t="s">
        <v>84</v>
      </c>
      <c r="C69" s="95" t="s">
        <v>85</v>
      </c>
      <c r="D69" s="60">
        <v>216</v>
      </c>
    </row>
    <row r="70" spans="1:4" s="67" customFormat="1" ht="30" customHeight="1">
      <c r="A70" s="60"/>
      <c r="B70" s="96" t="s">
        <v>86</v>
      </c>
      <c r="C70" s="97"/>
      <c r="D70" s="55">
        <f>SUM(D71:D73)</f>
        <v>214</v>
      </c>
    </row>
    <row r="71" spans="1:4" s="67" customFormat="1" ht="30" customHeight="1">
      <c r="A71" s="60">
        <v>52</v>
      </c>
      <c r="B71" s="98" t="s">
        <v>87</v>
      </c>
      <c r="C71" s="95" t="s">
        <v>88</v>
      </c>
      <c r="D71" s="60">
        <v>63</v>
      </c>
    </row>
    <row r="72" spans="1:4" s="67" customFormat="1" ht="45" customHeight="1">
      <c r="A72" s="60">
        <v>53</v>
      </c>
      <c r="B72" s="98"/>
      <c r="C72" s="95" t="s">
        <v>89</v>
      </c>
      <c r="D72" s="60">
        <v>84</v>
      </c>
    </row>
    <row r="73" spans="1:4" s="67" customFormat="1" ht="45" customHeight="1">
      <c r="A73" s="60">
        <v>54</v>
      </c>
      <c r="B73" s="98"/>
      <c r="C73" s="95" t="s">
        <v>90</v>
      </c>
      <c r="D73" s="60">
        <v>67</v>
      </c>
    </row>
    <row r="74" spans="1:4" s="67" customFormat="1" ht="30" customHeight="1">
      <c r="A74" s="60"/>
      <c r="B74" s="93" t="s">
        <v>91</v>
      </c>
      <c r="C74" s="100"/>
      <c r="D74" s="55">
        <f>D75+D76</f>
        <v>428</v>
      </c>
    </row>
    <row r="75" spans="1:4" s="67" customFormat="1" ht="30" customHeight="1">
      <c r="A75" s="60">
        <v>55</v>
      </c>
      <c r="B75" s="98" t="s">
        <v>92</v>
      </c>
      <c r="C75" s="95" t="s">
        <v>93</v>
      </c>
      <c r="D75" s="60">
        <v>382</v>
      </c>
    </row>
    <row r="76" spans="1:4" s="67" customFormat="1" ht="30" customHeight="1">
      <c r="A76" s="60">
        <v>56</v>
      </c>
      <c r="B76" s="98"/>
      <c r="C76" s="95" t="s">
        <v>94</v>
      </c>
      <c r="D76" s="60">
        <v>46</v>
      </c>
    </row>
    <row r="77" spans="1:4" s="67" customFormat="1" ht="30" customHeight="1">
      <c r="A77" s="90" t="s">
        <v>95</v>
      </c>
      <c r="B77" s="90" t="s">
        <v>96</v>
      </c>
      <c r="C77" s="91"/>
      <c r="D77" s="92">
        <f>SUM(D78,D83,D85,D89)</f>
        <v>3000</v>
      </c>
    </row>
    <row r="78" spans="1:4" ht="30" customHeight="1">
      <c r="A78" s="101"/>
      <c r="B78" s="93" t="s">
        <v>97</v>
      </c>
      <c r="C78" s="93"/>
      <c r="D78" s="55">
        <f>SUM(D79:D82)</f>
        <v>1490</v>
      </c>
    </row>
    <row r="79" spans="1:4" ht="30" customHeight="1">
      <c r="A79" s="60">
        <v>1</v>
      </c>
      <c r="B79" s="98" t="s">
        <v>10</v>
      </c>
      <c r="C79" s="102" t="s">
        <v>98</v>
      </c>
      <c r="D79" s="60">
        <v>928</v>
      </c>
    </row>
    <row r="80" spans="1:4" ht="30" customHeight="1">
      <c r="A80" s="60">
        <v>2</v>
      </c>
      <c r="B80" s="98"/>
      <c r="C80" s="102" t="s">
        <v>99</v>
      </c>
      <c r="D80" s="60">
        <v>348</v>
      </c>
    </row>
    <row r="81" spans="1:4" ht="45" customHeight="1">
      <c r="A81" s="60">
        <v>3</v>
      </c>
      <c r="B81" s="98"/>
      <c r="C81" s="102" t="s">
        <v>100</v>
      </c>
      <c r="D81" s="60">
        <v>208</v>
      </c>
    </row>
    <row r="82" spans="1:4" ht="30" customHeight="1">
      <c r="A82" s="60">
        <v>4</v>
      </c>
      <c r="B82" s="98"/>
      <c r="C82" s="103" t="s">
        <v>101</v>
      </c>
      <c r="D82" s="60">
        <v>6</v>
      </c>
    </row>
    <row r="83" spans="1:4" ht="30" customHeight="1">
      <c r="A83" s="60"/>
      <c r="B83" s="93" t="s">
        <v>102</v>
      </c>
      <c r="C83" s="93"/>
      <c r="D83" s="55">
        <f>SUM(D84:D84)</f>
        <v>364</v>
      </c>
    </row>
    <row r="84" spans="1:4" ht="45" customHeight="1">
      <c r="A84" s="60">
        <v>5</v>
      </c>
      <c r="B84" s="61" t="s">
        <v>103</v>
      </c>
      <c r="C84" s="103" t="s">
        <v>104</v>
      </c>
      <c r="D84" s="60">
        <v>364</v>
      </c>
    </row>
    <row r="85" spans="1:4" ht="30" customHeight="1">
      <c r="A85" s="60"/>
      <c r="B85" s="93" t="s">
        <v>105</v>
      </c>
      <c r="C85" s="93"/>
      <c r="D85" s="55">
        <f>SUM(D86:D88)</f>
        <v>997</v>
      </c>
    </row>
    <row r="86" spans="1:4" ht="30" customHeight="1">
      <c r="A86" s="60">
        <v>6</v>
      </c>
      <c r="B86" s="61" t="s">
        <v>106</v>
      </c>
      <c r="C86" s="103" t="s">
        <v>107</v>
      </c>
      <c r="D86" s="60">
        <v>456</v>
      </c>
    </row>
    <row r="87" spans="1:4" ht="45" customHeight="1">
      <c r="A87" s="60">
        <v>7</v>
      </c>
      <c r="B87" s="61"/>
      <c r="C87" s="103" t="s">
        <v>108</v>
      </c>
      <c r="D87" s="60">
        <v>275</v>
      </c>
    </row>
    <row r="88" spans="1:4" ht="30" customHeight="1">
      <c r="A88" s="60">
        <v>8</v>
      </c>
      <c r="B88" s="61"/>
      <c r="C88" s="103" t="s">
        <v>109</v>
      </c>
      <c r="D88" s="60">
        <v>266</v>
      </c>
    </row>
    <row r="89" spans="1:4" ht="30" customHeight="1">
      <c r="A89" s="60"/>
      <c r="B89" s="93" t="s">
        <v>110</v>
      </c>
      <c r="C89" s="93"/>
      <c r="D89" s="55">
        <f>SUM(D90:D91)</f>
        <v>149</v>
      </c>
    </row>
    <row r="90" spans="1:4" s="68" customFormat="1" ht="30" customHeight="1">
      <c r="A90" s="60">
        <v>9</v>
      </c>
      <c r="B90" s="98" t="s">
        <v>111</v>
      </c>
      <c r="C90" s="103" t="s">
        <v>112</v>
      </c>
      <c r="D90" s="60">
        <v>94</v>
      </c>
    </row>
    <row r="91" spans="1:4" s="68" customFormat="1" ht="30" customHeight="1">
      <c r="A91" s="60">
        <v>10</v>
      </c>
      <c r="B91" s="98"/>
      <c r="C91" s="103" t="s">
        <v>113</v>
      </c>
      <c r="D91" s="60">
        <v>55</v>
      </c>
    </row>
    <row r="92" spans="1:4" ht="30" customHeight="1">
      <c r="A92" s="90" t="s">
        <v>114</v>
      </c>
      <c r="B92" s="90" t="s">
        <v>115</v>
      </c>
      <c r="C92" s="91"/>
      <c r="D92" s="92">
        <f>SUM(D93,D103,D106,D109,D115,D123,D126,D130,D134,D136,D138,D142,D145,D148,D155,D158)</f>
        <v>15217</v>
      </c>
    </row>
    <row r="93" spans="1:4" ht="30" customHeight="1">
      <c r="A93" s="101"/>
      <c r="B93" s="93" t="s">
        <v>116</v>
      </c>
      <c r="C93" s="93"/>
      <c r="D93" s="55">
        <f>SUM(D94:D102)</f>
        <v>2801</v>
      </c>
    </row>
    <row r="94" spans="1:4" s="69" customFormat="1" ht="30" customHeight="1">
      <c r="A94" s="60">
        <v>1</v>
      </c>
      <c r="B94" s="104" t="s">
        <v>10</v>
      </c>
      <c r="C94" s="102" t="s">
        <v>117</v>
      </c>
      <c r="D94" s="60">
        <v>788</v>
      </c>
    </row>
    <row r="95" spans="1:4" s="69" customFormat="1" ht="30" customHeight="1">
      <c r="A95" s="60">
        <v>2</v>
      </c>
      <c r="B95" s="105"/>
      <c r="C95" s="102" t="s">
        <v>118</v>
      </c>
      <c r="D95" s="60">
        <v>430</v>
      </c>
    </row>
    <row r="96" spans="1:4" s="69" customFormat="1" ht="30" customHeight="1">
      <c r="A96" s="60">
        <v>3</v>
      </c>
      <c r="B96" s="105"/>
      <c r="C96" s="102" t="s">
        <v>119</v>
      </c>
      <c r="D96" s="60">
        <v>182</v>
      </c>
    </row>
    <row r="97" spans="1:4" s="69" customFormat="1" ht="30" customHeight="1">
      <c r="A97" s="60">
        <v>4</v>
      </c>
      <c r="B97" s="105"/>
      <c r="C97" s="102" t="s">
        <v>120</v>
      </c>
      <c r="D97" s="60">
        <v>156</v>
      </c>
    </row>
    <row r="98" spans="1:4" s="69" customFormat="1" ht="30" customHeight="1">
      <c r="A98" s="60">
        <v>5</v>
      </c>
      <c r="B98" s="105"/>
      <c r="C98" s="102" t="s">
        <v>121</v>
      </c>
      <c r="D98" s="60">
        <v>242</v>
      </c>
    </row>
    <row r="99" spans="1:4" s="69" customFormat="1" ht="30" customHeight="1">
      <c r="A99" s="60">
        <v>6</v>
      </c>
      <c r="B99" s="105"/>
      <c r="C99" s="102" t="s">
        <v>122</v>
      </c>
      <c r="D99" s="60">
        <v>128</v>
      </c>
    </row>
    <row r="100" spans="1:4" s="69" customFormat="1" ht="30" customHeight="1">
      <c r="A100" s="60">
        <v>7</v>
      </c>
      <c r="B100" s="105"/>
      <c r="C100" s="106" t="s">
        <v>123</v>
      </c>
      <c r="D100" s="60">
        <v>120</v>
      </c>
    </row>
    <row r="101" spans="1:4" s="69" customFormat="1" ht="30" customHeight="1">
      <c r="A101" s="60">
        <v>8</v>
      </c>
      <c r="B101" s="105"/>
      <c r="C101" s="102" t="s">
        <v>124</v>
      </c>
      <c r="D101" s="60">
        <v>435</v>
      </c>
    </row>
    <row r="102" spans="1:4" s="69" customFormat="1" ht="30" customHeight="1">
      <c r="A102" s="60">
        <v>9</v>
      </c>
      <c r="B102" s="105"/>
      <c r="C102" s="102" t="s">
        <v>125</v>
      </c>
      <c r="D102" s="60">
        <v>320</v>
      </c>
    </row>
    <row r="103" spans="1:4" ht="30" customHeight="1">
      <c r="A103" s="60"/>
      <c r="B103" s="93" t="s">
        <v>126</v>
      </c>
      <c r="C103" s="93"/>
      <c r="D103" s="55">
        <f>D105+D104</f>
        <v>626</v>
      </c>
    </row>
    <row r="104" spans="1:4" ht="30" customHeight="1">
      <c r="A104" s="60">
        <v>10</v>
      </c>
      <c r="B104" s="98" t="s">
        <v>127</v>
      </c>
      <c r="C104" s="102" t="s">
        <v>128</v>
      </c>
      <c r="D104" s="60">
        <v>478</v>
      </c>
    </row>
    <row r="105" spans="1:4" ht="30" customHeight="1">
      <c r="A105" s="60">
        <v>11</v>
      </c>
      <c r="B105" s="98"/>
      <c r="C105" s="102" t="s">
        <v>129</v>
      </c>
      <c r="D105" s="60">
        <v>148</v>
      </c>
    </row>
    <row r="106" spans="1:4" ht="30" customHeight="1">
      <c r="A106" s="60"/>
      <c r="B106" s="93" t="s">
        <v>130</v>
      </c>
      <c r="C106" s="93"/>
      <c r="D106" s="55">
        <f>D108+D107</f>
        <v>330</v>
      </c>
    </row>
    <row r="107" spans="1:4" ht="30" customHeight="1">
      <c r="A107" s="60">
        <v>12</v>
      </c>
      <c r="B107" s="98" t="s">
        <v>131</v>
      </c>
      <c r="C107" s="102" t="s">
        <v>132</v>
      </c>
      <c r="D107" s="60">
        <v>210</v>
      </c>
    </row>
    <row r="108" spans="1:4" ht="60" customHeight="1">
      <c r="A108" s="60">
        <v>13</v>
      </c>
      <c r="B108" s="98"/>
      <c r="C108" s="102" t="s">
        <v>133</v>
      </c>
      <c r="D108" s="60">
        <v>120</v>
      </c>
    </row>
    <row r="109" spans="1:4" ht="30" customHeight="1">
      <c r="A109" s="60"/>
      <c r="B109" s="93" t="s">
        <v>134</v>
      </c>
      <c r="C109" s="93"/>
      <c r="D109" s="55">
        <f>SUM(D110:D114)</f>
        <v>1324</v>
      </c>
    </row>
    <row r="110" spans="1:4" s="69" customFormat="1" ht="30" customHeight="1">
      <c r="A110" s="60">
        <v>14</v>
      </c>
      <c r="B110" s="104" t="s">
        <v>135</v>
      </c>
      <c r="C110" s="102" t="s">
        <v>136</v>
      </c>
      <c r="D110" s="60">
        <v>1045</v>
      </c>
    </row>
    <row r="111" spans="1:4" s="69" customFormat="1" ht="30" customHeight="1">
      <c r="A111" s="60">
        <v>15</v>
      </c>
      <c r="B111" s="105"/>
      <c r="C111" s="102" t="s">
        <v>137</v>
      </c>
      <c r="D111" s="60">
        <v>102</v>
      </c>
    </row>
    <row r="112" spans="1:4" s="69" customFormat="1" ht="30" customHeight="1">
      <c r="A112" s="60">
        <v>16</v>
      </c>
      <c r="B112" s="105"/>
      <c r="C112" s="102" t="s">
        <v>138</v>
      </c>
      <c r="D112" s="60">
        <v>50</v>
      </c>
    </row>
    <row r="113" spans="1:4" s="69" customFormat="1" ht="30" customHeight="1">
      <c r="A113" s="60">
        <v>17</v>
      </c>
      <c r="B113" s="105"/>
      <c r="C113" s="102" t="s">
        <v>139</v>
      </c>
      <c r="D113" s="60">
        <v>91</v>
      </c>
    </row>
    <row r="114" spans="1:4" s="69" customFormat="1" ht="30" customHeight="1">
      <c r="A114" s="60">
        <v>18</v>
      </c>
      <c r="B114" s="105"/>
      <c r="C114" s="102" t="s">
        <v>140</v>
      </c>
      <c r="D114" s="60">
        <v>36</v>
      </c>
    </row>
    <row r="115" spans="1:4" ht="30" customHeight="1">
      <c r="A115" s="60"/>
      <c r="B115" s="93" t="s">
        <v>141</v>
      </c>
      <c r="C115" s="93"/>
      <c r="D115" s="55">
        <f>SUM(D116:D122)</f>
        <v>5064</v>
      </c>
    </row>
    <row r="116" spans="1:4" s="70" customFormat="1" ht="30" customHeight="1">
      <c r="A116" s="60">
        <v>19</v>
      </c>
      <c r="B116" s="104" t="s">
        <v>142</v>
      </c>
      <c r="C116" s="102" t="s">
        <v>143</v>
      </c>
      <c r="D116" s="60">
        <v>617</v>
      </c>
    </row>
    <row r="117" spans="1:4" s="70" customFormat="1" ht="30" customHeight="1">
      <c r="A117" s="60">
        <v>20</v>
      </c>
      <c r="B117" s="105"/>
      <c r="C117" s="102" t="s">
        <v>144</v>
      </c>
      <c r="D117" s="60">
        <v>600</v>
      </c>
    </row>
    <row r="118" spans="1:4" s="70" customFormat="1" ht="45" customHeight="1">
      <c r="A118" s="60">
        <v>21</v>
      </c>
      <c r="B118" s="105"/>
      <c r="C118" s="102" t="s">
        <v>145</v>
      </c>
      <c r="D118" s="60">
        <v>700</v>
      </c>
    </row>
    <row r="119" spans="1:4" s="70" customFormat="1" ht="30" customHeight="1">
      <c r="A119" s="60">
        <v>22</v>
      </c>
      <c r="B119" s="105"/>
      <c r="C119" s="102" t="s">
        <v>146</v>
      </c>
      <c r="D119" s="60">
        <v>1300</v>
      </c>
    </row>
    <row r="120" spans="1:4" s="70" customFormat="1" ht="30" customHeight="1">
      <c r="A120" s="60">
        <v>23</v>
      </c>
      <c r="B120" s="105"/>
      <c r="C120" s="102" t="s">
        <v>147</v>
      </c>
      <c r="D120" s="60">
        <v>109</v>
      </c>
    </row>
    <row r="121" spans="1:4" s="70" customFormat="1" ht="30" customHeight="1">
      <c r="A121" s="60">
        <v>24</v>
      </c>
      <c r="B121" s="105"/>
      <c r="C121" s="102" t="s">
        <v>148</v>
      </c>
      <c r="D121" s="60">
        <v>513</v>
      </c>
    </row>
    <row r="122" spans="1:4" s="70" customFormat="1" ht="30" customHeight="1">
      <c r="A122" s="60">
        <v>25</v>
      </c>
      <c r="B122" s="105"/>
      <c r="C122" s="102" t="s">
        <v>149</v>
      </c>
      <c r="D122" s="60">
        <v>1225</v>
      </c>
    </row>
    <row r="123" spans="1:4" ht="30" customHeight="1">
      <c r="A123" s="60"/>
      <c r="B123" s="93" t="s">
        <v>150</v>
      </c>
      <c r="C123" s="93"/>
      <c r="D123" s="55">
        <f>D125+D124</f>
        <v>580</v>
      </c>
    </row>
    <row r="124" spans="1:4" ht="30" customHeight="1">
      <c r="A124" s="60">
        <v>26</v>
      </c>
      <c r="B124" s="61" t="s">
        <v>151</v>
      </c>
      <c r="C124" s="103" t="s">
        <v>152</v>
      </c>
      <c r="D124" s="60">
        <v>544</v>
      </c>
    </row>
    <row r="125" spans="1:4" ht="30" customHeight="1">
      <c r="A125" s="60">
        <v>27</v>
      </c>
      <c r="B125" s="61"/>
      <c r="C125" s="103" t="s">
        <v>153</v>
      </c>
      <c r="D125" s="60">
        <v>36</v>
      </c>
    </row>
    <row r="126" spans="1:4" s="68" customFormat="1" ht="30" customHeight="1">
      <c r="A126" s="60"/>
      <c r="B126" s="93" t="s">
        <v>154</v>
      </c>
      <c r="C126" s="93"/>
      <c r="D126" s="55">
        <f>SUM(D127:D129)</f>
        <v>183</v>
      </c>
    </row>
    <row r="127" spans="1:4" s="68" customFormat="1" ht="30" customHeight="1">
      <c r="A127" s="60">
        <v>28</v>
      </c>
      <c r="B127" s="98" t="s">
        <v>155</v>
      </c>
      <c r="C127" s="102" t="s">
        <v>156</v>
      </c>
      <c r="D127" s="60">
        <v>63</v>
      </c>
    </row>
    <row r="128" spans="1:4" s="68" customFormat="1" ht="30" customHeight="1">
      <c r="A128" s="60">
        <v>29</v>
      </c>
      <c r="B128" s="98"/>
      <c r="C128" s="102" t="s">
        <v>157</v>
      </c>
      <c r="D128" s="60">
        <v>50</v>
      </c>
    </row>
    <row r="129" spans="1:4" s="68" customFormat="1" ht="30" customHeight="1">
      <c r="A129" s="60">
        <v>30</v>
      </c>
      <c r="B129" s="98"/>
      <c r="C129" s="102" t="s">
        <v>158</v>
      </c>
      <c r="D129" s="60">
        <v>70</v>
      </c>
    </row>
    <row r="130" spans="1:4" ht="30" customHeight="1">
      <c r="A130" s="60"/>
      <c r="B130" s="93" t="s">
        <v>159</v>
      </c>
      <c r="C130" s="93"/>
      <c r="D130" s="55">
        <f>SUM(D131:D133)</f>
        <v>355</v>
      </c>
    </row>
    <row r="131" spans="1:4" ht="45" customHeight="1">
      <c r="A131" s="60">
        <v>31</v>
      </c>
      <c r="B131" s="99" t="s">
        <v>160</v>
      </c>
      <c r="C131" s="102" t="s">
        <v>161</v>
      </c>
      <c r="D131" s="60">
        <v>248</v>
      </c>
    </row>
    <row r="132" spans="1:4" ht="30" customHeight="1">
      <c r="A132" s="60">
        <v>32</v>
      </c>
      <c r="B132" s="99"/>
      <c r="C132" s="102" t="s">
        <v>162</v>
      </c>
      <c r="D132" s="60">
        <v>61</v>
      </c>
    </row>
    <row r="133" spans="1:4" ht="30" customHeight="1">
      <c r="A133" s="60">
        <v>33</v>
      </c>
      <c r="B133" s="99"/>
      <c r="C133" s="103" t="s">
        <v>163</v>
      </c>
      <c r="D133" s="60">
        <v>46</v>
      </c>
    </row>
    <row r="134" spans="1:4" ht="30" customHeight="1">
      <c r="A134" s="60"/>
      <c r="B134" s="93" t="s">
        <v>164</v>
      </c>
      <c r="C134" s="93"/>
      <c r="D134" s="55">
        <f>D135</f>
        <v>520</v>
      </c>
    </row>
    <row r="135" spans="1:4" ht="30" customHeight="1">
      <c r="A135" s="60">
        <v>34</v>
      </c>
      <c r="B135" s="61" t="s">
        <v>165</v>
      </c>
      <c r="C135" s="107" t="s">
        <v>166</v>
      </c>
      <c r="D135" s="60">
        <v>520</v>
      </c>
    </row>
    <row r="136" spans="1:4" ht="30" customHeight="1">
      <c r="A136" s="60"/>
      <c r="B136" s="93" t="s">
        <v>167</v>
      </c>
      <c r="C136" s="93"/>
      <c r="D136" s="55">
        <f>D137</f>
        <v>474</v>
      </c>
    </row>
    <row r="137" spans="1:4" ht="30" customHeight="1">
      <c r="A137" s="60">
        <v>35</v>
      </c>
      <c r="B137" s="61" t="s">
        <v>168</v>
      </c>
      <c r="C137" s="103" t="s">
        <v>169</v>
      </c>
      <c r="D137" s="60">
        <v>474</v>
      </c>
    </row>
    <row r="138" spans="1:4" ht="30" customHeight="1">
      <c r="A138" s="60"/>
      <c r="B138" s="93" t="s">
        <v>170</v>
      </c>
      <c r="C138" s="93"/>
      <c r="D138" s="55">
        <f>D141+D140+D139</f>
        <v>218</v>
      </c>
    </row>
    <row r="139" spans="1:4" ht="45" customHeight="1">
      <c r="A139" s="60">
        <v>36</v>
      </c>
      <c r="B139" s="61" t="s">
        <v>171</v>
      </c>
      <c r="C139" s="103" t="s">
        <v>172</v>
      </c>
      <c r="D139" s="60">
        <v>56</v>
      </c>
    </row>
    <row r="140" spans="1:4" ht="30" customHeight="1">
      <c r="A140" s="60">
        <v>37</v>
      </c>
      <c r="B140" s="61"/>
      <c r="C140" s="103" t="s">
        <v>173</v>
      </c>
      <c r="D140" s="60">
        <v>108</v>
      </c>
    </row>
    <row r="141" spans="1:4" ht="30" customHeight="1">
      <c r="A141" s="60">
        <v>38</v>
      </c>
      <c r="B141" s="61"/>
      <c r="C141" s="103" t="s">
        <v>174</v>
      </c>
      <c r="D141" s="60">
        <v>54</v>
      </c>
    </row>
    <row r="142" spans="1:4" s="71" customFormat="1" ht="30" customHeight="1">
      <c r="A142" s="60"/>
      <c r="B142" s="93" t="s">
        <v>175</v>
      </c>
      <c r="C142" s="93"/>
      <c r="D142" s="55">
        <f>SUM(D143:D144)</f>
        <v>230</v>
      </c>
    </row>
    <row r="143" spans="1:4" s="69" customFormat="1" ht="45" customHeight="1">
      <c r="A143" s="60">
        <v>39</v>
      </c>
      <c r="B143" s="108" t="s">
        <v>176</v>
      </c>
      <c r="C143" s="102" t="s">
        <v>177</v>
      </c>
      <c r="D143" s="60">
        <v>30</v>
      </c>
    </row>
    <row r="144" spans="1:4" s="69" customFormat="1" ht="45" customHeight="1">
      <c r="A144" s="60">
        <v>40</v>
      </c>
      <c r="B144" s="108"/>
      <c r="C144" s="103" t="s">
        <v>178</v>
      </c>
      <c r="D144" s="60">
        <v>200</v>
      </c>
    </row>
    <row r="145" spans="1:4" ht="30" customHeight="1">
      <c r="A145" s="60"/>
      <c r="B145" s="93" t="s">
        <v>179</v>
      </c>
      <c r="C145" s="93"/>
      <c r="D145" s="55">
        <f>D146+D147</f>
        <v>192</v>
      </c>
    </row>
    <row r="146" spans="1:4" ht="45" customHeight="1">
      <c r="A146" s="60">
        <v>41</v>
      </c>
      <c r="B146" s="99" t="s">
        <v>180</v>
      </c>
      <c r="C146" s="102" t="s">
        <v>181</v>
      </c>
      <c r="D146" s="60">
        <v>72</v>
      </c>
    </row>
    <row r="147" spans="1:4" ht="30" customHeight="1">
      <c r="A147" s="60">
        <v>42</v>
      </c>
      <c r="B147" s="99"/>
      <c r="C147" s="102" t="s">
        <v>182</v>
      </c>
      <c r="D147" s="60">
        <v>120</v>
      </c>
    </row>
    <row r="148" spans="1:4" s="68" customFormat="1" ht="30" customHeight="1">
      <c r="A148" s="60"/>
      <c r="B148" s="93" t="s">
        <v>183</v>
      </c>
      <c r="C148" s="93"/>
      <c r="D148" s="55">
        <f>SUM(D149:D154)</f>
        <v>1091</v>
      </c>
    </row>
    <row r="149" spans="1:4" s="68" customFormat="1" ht="30" customHeight="1">
      <c r="A149" s="60">
        <v>43</v>
      </c>
      <c r="B149" s="109" t="s">
        <v>184</v>
      </c>
      <c r="C149" s="102" t="s">
        <v>185</v>
      </c>
      <c r="D149" s="60">
        <v>400</v>
      </c>
    </row>
    <row r="150" spans="1:4" s="68" customFormat="1" ht="30" customHeight="1">
      <c r="A150" s="60">
        <v>44</v>
      </c>
      <c r="B150" s="110"/>
      <c r="C150" s="102" t="s">
        <v>186</v>
      </c>
      <c r="D150" s="60">
        <v>400</v>
      </c>
    </row>
    <row r="151" spans="1:4" s="68" customFormat="1" ht="30" customHeight="1">
      <c r="A151" s="60">
        <v>45</v>
      </c>
      <c r="B151" s="110"/>
      <c r="C151" s="102" t="s">
        <v>187</v>
      </c>
      <c r="D151" s="60">
        <v>134</v>
      </c>
    </row>
    <row r="152" spans="1:4" s="68" customFormat="1" ht="30" customHeight="1">
      <c r="A152" s="60">
        <v>46</v>
      </c>
      <c r="B152" s="110"/>
      <c r="C152" s="102" t="s">
        <v>188</v>
      </c>
      <c r="D152" s="60">
        <v>66</v>
      </c>
    </row>
    <row r="153" spans="1:4" s="68" customFormat="1" ht="30" customHeight="1">
      <c r="A153" s="60">
        <v>47</v>
      </c>
      <c r="B153" s="110"/>
      <c r="C153" s="102" t="s">
        <v>189</v>
      </c>
      <c r="D153" s="60">
        <v>32</v>
      </c>
    </row>
    <row r="154" spans="1:4" s="68" customFormat="1" ht="30" customHeight="1">
      <c r="A154" s="60">
        <v>48</v>
      </c>
      <c r="B154" s="111"/>
      <c r="C154" s="102" t="s">
        <v>190</v>
      </c>
      <c r="D154" s="60">
        <v>59</v>
      </c>
    </row>
    <row r="155" spans="1:4" ht="30" customHeight="1">
      <c r="A155" s="60"/>
      <c r="B155" s="93" t="s">
        <v>191</v>
      </c>
      <c r="C155" s="93"/>
      <c r="D155" s="55">
        <f>D157+D156</f>
        <v>209</v>
      </c>
    </row>
    <row r="156" spans="1:4" ht="30" customHeight="1">
      <c r="A156" s="60">
        <v>49</v>
      </c>
      <c r="B156" s="98" t="s">
        <v>192</v>
      </c>
      <c r="C156" s="103" t="s">
        <v>193</v>
      </c>
      <c r="D156" s="60">
        <v>120</v>
      </c>
    </row>
    <row r="157" spans="1:4" ht="45" customHeight="1">
      <c r="A157" s="60">
        <v>50</v>
      </c>
      <c r="B157" s="98"/>
      <c r="C157" s="103" t="s">
        <v>194</v>
      </c>
      <c r="D157" s="60">
        <v>89</v>
      </c>
    </row>
    <row r="158" spans="1:4" s="71" customFormat="1" ht="30" customHeight="1">
      <c r="A158" s="60"/>
      <c r="B158" s="112" t="s">
        <v>195</v>
      </c>
      <c r="C158" s="112"/>
      <c r="D158" s="55">
        <f>SUM(D159:D161)</f>
        <v>1020</v>
      </c>
    </row>
    <row r="159" spans="1:4" s="69" customFormat="1" ht="30" customHeight="1">
      <c r="A159" s="60">
        <v>51</v>
      </c>
      <c r="B159" s="113" t="s">
        <v>196</v>
      </c>
      <c r="C159" s="103" t="s">
        <v>197</v>
      </c>
      <c r="D159" s="60">
        <v>600</v>
      </c>
    </row>
    <row r="160" spans="1:4" s="69" customFormat="1" ht="30" customHeight="1">
      <c r="A160" s="60">
        <v>52</v>
      </c>
      <c r="B160" s="113"/>
      <c r="C160" s="103" t="s">
        <v>198</v>
      </c>
      <c r="D160" s="60">
        <v>360</v>
      </c>
    </row>
    <row r="161" spans="1:4" s="69" customFormat="1" ht="30" customHeight="1">
      <c r="A161" s="60">
        <v>53</v>
      </c>
      <c r="B161" s="113"/>
      <c r="C161" s="103" t="s">
        <v>199</v>
      </c>
      <c r="D161" s="60">
        <v>60</v>
      </c>
    </row>
    <row r="162" spans="1:4" ht="30" customHeight="1">
      <c r="A162" s="114" t="s">
        <v>200</v>
      </c>
      <c r="B162" s="90" t="s">
        <v>201</v>
      </c>
      <c r="C162" s="91"/>
      <c r="D162" s="92">
        <f>D163+D166</f>
        <v>1375</v>
      </c>
    </row>
    <row r="163" spans="1:4" ht="30" customHeight="1">
      <c r="A163" s="60"/>
      <c r="B163" s="93" t="s">
        <v>202</v>
      </c>
      <c r="C163" s="93"/>
      <c r="D163" s="55">
        <f>SUM(D164:D165)</f>
        <v>480</v>
      </c>
    </row>
    <row r="164" spans="1:4" ht="30" customHeight="1">
      <c r="A164" s="60">
        <v>1</v>
      </c>
      <c r="B164" s="26" t="s">
        <v>203</v>
      </c>
      <c r="C164" s="102" t="s">
        <v>204</v>
      </c>
      <c r="D164" s="60">
        <v>380</v>
      </c>
    </row>
    <row r="165" spans="1:4" ht="45" customHeight="1">
      <c r="A165" s="60">
        <v>2</v>
      </c>
      <c r="B165" s="26"/>
      <c r="C165" s="102" t="s">
        <v>205</v>
      </c>
      <c r="D165" s="60">
        <v>100</v>
      </c>
    </row>
    <row r="166" spans="1:4" ht="30" customHeight="1">
      <c r="A166" s="60"/>
      <c r="B166" s="94" t="s">
        <v>206</v>
      </c>
      <c r="C166" s="94"/>
      <c r="D166" s="55">
        <f>D167</f>
        <v>895</v>
      </c>
    </row>
    <row r="167" spans="1:4" ht="30" customHeight="1">
      <c r="A167" s="60">
        <v>3</v>
      </c>
      <c r="B167" s="45" t="s">
        <v>207</v>
      </c>
      <c r="C167" s="102" t="s">
        <v>208</v>
      </c>
      <c r="D167" s="60">
        <v>895</v>
      </c>
    </row>
    <row r="168" spans="1:4" ht="30" customHeight="1">
      <c r="A168" s="114" t="s">
        <v>209</v>
      </c>
      <c r="B168" s="115" t="s">
        <v>210</v>
      </c>
      <c r="C168" s="115"/>
      <c r="D168" s="92">
        <f>D169+D171+D174</f>
        <v>1878</v>
      </c>
    </row>
    <row r="169" spans="1:4" ht="30" customHeight="1">
      <c r="A169" s="60"/>
      <c r="B169" s="116" t="s">
        <v>211</v>
      </c>
      <c r="C169" s="116"/>
      <c r="D169" s="55">
        <f>D170</f>
        <v>120</v>
      </c>
    </row>
    <row r="170" spans="1:4" s="72" customFormat="1" ht="45" customHeight="1">
      <c r="A170" s="60">
        <v>1</v>
      </c>
      <c r="B170" s="45" t="s">
        <v>212</v>
      </c>
      <c r="C170" s="102" t="s">
        <v>213</v>
      </c>
      <c r="D170" s="60">
        <v>120</v>
      </c>
    </row>
    <row r="171" spans="1:4" s="72" customFormat="1" ht="30" customHeight="1">
      <c r="A171" s="60"/>
      <c r="B171" s="116" t="s">
        <v>214</v>
      </c>
      <c r="C171" s="116"/>
      <c r="D171" s="55">
        <f>D172+D173</f>
        <v>968</v>
      </c>
    </row>
    <row r="172" spans="1:4" s="72" customFormat="1" ht="45" customHeight="1">
      <c r="A172" s="60">
        <v>2</v>
      </c>
      <c r="B172" s="117" t="s">
        <v>215</v>
      </c>
      <c r="C172" s="102" t="s">
        <v>216</v>
      </c>
      <c r="D172" s="60">
        <v>392</v>
      </c>
    </row>
    <row r="173" spans="1:4" s="72" customFormat="1" ht="45" customHeight="1">
      <c r="A173" s="60">
        <v>3</v>
      </c>
      <c r="B173" s="118"/>
      <c r="C173" s="102" t="s">
        <v>217</v>
      </c>
      <c r="D173" s="60">
        <v>576</v>
      </c>
    </row>
    <row r="174" spans="1:4" s="72" customFormat="1" ht="30" customHeight="1">
      <c r="A174" s="60"/>
      <c r="B174" s="116" t="s">
        <v>218</v>
      </c>
      <c r="C174" s="119"/>
      <c r="D174" s="55">
        <f>D175+D176+D177</f>
        <v>790</v>
      </c>
    </row>
    <row r="175" spans="1:4" s="72" customFormat="1" ht="30" customHeight="1">
      <c r="A175" s="60">
        <v>4</v>
      </c>
      <c r="B175" s="117" t="s">
        <v>219</v>
      </c>
      <c r="C175" s="102" t="s">
        <v>220</v>
      </c>
      <c r="D175" s="60">
        <v>57</v>
      </c>
    </row>
    <row r="176" spans="1:4" s="72" customFormat="1" ht="45" customHeight="1">
      <c r="A176" s="60">
        <v>5</v>
      </c>
      <c r="B176" s="120"/>
      <c r="C176" s="102" t="s">
        <v>221</v>
      </c>
      <c r="D176" s="60">
        <v>75</v>
      </c>
    </row>
    <row r="177" spans="1:4" s="72" customFormat="1" ht="30" customHeight="1">
      <c r="A177" s="60">
        <v>6</v>
      </c>
      <c r="B177" s="121"/>
      <c r="C177" s="102" t="s">
        <v>222</v>
      </c>
      <c r="D177" s="60">
        <v>658</v>
      </c>
    </row>
    <row r="178" spans="1:4" s="72" customFormat="1" ht="30" customHeight="1">
      <c r="A178" s="114" t="s">
        <v>223</v>
      </c>
      <c r="B178" s="122" t="s">
        <v>224</v>
      </c>
      <c r="C178" s="122"/>
      <c r="D178" s="92">
        <f>D179</f>
        <v>1851</v>
      </c>
    </row>
    <row r="179" spans="1:4" s="72" customFormat="1" ht="30" customHeight="1">
      <c r="A179" s="123"/>
      <c r="B179" s="124" t="s">
        <v>225</v>
      </c>
      <c r="C179" s="125"/>
      <c r="D179" s="55">
        <f>D180+D181</f>
        <v>1851</v>
      </c>
    </row>
    <row r="180" spans="1:4" s="72" customFormat="1" ht="30" customHeight="1">
      <c r="A180" s="60">
        <v>1</v>
      </c>
      <c r="B180" s="126" t="s">
        <v>10</v>
      </c>
      <c r="C180" s="43" t="s">
        <v>226</v>
      </c>
      <c r="D180" s="60">
        <v>1555</v>
      </c>
    </row>
    <row r="181" spans="1:4" s="72" customFormat="1" ht="45" customHeight="1">
      <c r="A181" s="60">
        <v>2</v>
      </c>
      <c r="B181" s="126"/>
      <c r="C181" s="43" t="s">
        <v>227</v>
      </c>
      <c r="D181" s="60">
        <v>296</v>
      </c>
    </row>
    <row r="182" spans="1:4" s="72" customFormat="1" ht="30" customHeight="1">
      <c r="A182" s="127" t="s">
        <v>228</v>
      </c>
      <c r="B182" s="115" t="s">
        <v>229</v>
      </c>
      <c r="C182" s="128"/>
      <c r="D182" s="92">
        <f>D183+D189+D192</f>
        <v>4353</v>
      </c>
    </row>
    <row r="183" spans="1:4" s="72" customFormat="1" ht="30" customHeight="1">
      <c r="A183" s="129"/>
      <c r="B183" s="116" t="s">
        <v>230</v>
      </c>
      <c r="C183" s="119"/>
      <c r="D183" s="55">
        <f>SUM(D184:D188)</f>
        <v>1688</v>
      </c>
    </row>
    <row r="184" spans="1:4" s="73" customFormat="1" ht="45" customHeight="1">
      <c r="A184" s="60">
        <v>1</v>
      </c>
      <c r="B184" s="130" t="s">
        <v>231</v>
      </c>
      <c r="C184" s="131" t="s">
        <v>232</v>
      </c>
      <c r="D184" s="60">
        <v>396</v>
      </c>
    </row>
    <row r="185" spans="1:4" s="73" customFormat="1" ht="30" customHeight="1">
      <c r="A185" s="60">
        <v>2</v>
      </c>
      <c r="B185" s="132"/>
      <c r="C185" s="131" t="s">
        <v>233</v>
      </c>
      <c r="D185" s="60">
        <v>252</v>
      </c>
    </row>
    <row r="186" spans="1:4" s="73" customFormat="1" ht="45" customHeight="1">
      <c r="A186" s="60">
        <v>3</v>
      </c>
      <c r="B186" s="132"/>
      <c r="C186" s="131" t="s">
        <v>234</v>
      </c>
      <c r="D186" s="60">
        <v>320</v>
      </c>
    </row>
    <row r="187" spans="1:4" s="73" customFormat="1" ht="45" customHeight="1">
      <c r="A187" s="60">
        <v>4</v>
      </c>
      <c r="B187" s="132"/>
      <c r="C187" s="131" t="s">
        <v>235</v>
      </c>
      <c r="D187" s="60">
        <v>440</v>
      </c>
    </row>
    <row r="188" spans="1:4" s="73" customFormat="1" ht="45" customHeight="1">
      <c r="A188" s="60">
        <v>5</v>
      </c>
      <c r="B188" s="133"/>
      <c r="C188" s="131" t="s">
        <v>236</v>
      </c>
      <c r="D188" s="60">
        <v>280</v>
      </c>
    </row>
    <row r="189" spans="1:4" s="74" customFormat="1" ht="30" customHeight="1">
      <c r="A189" s="60"/>
      <c r="B189" s="134" t="s">
        <v>237</v>
      </c>
      <c r="C189" s="134"/>
      <c r="D189" s="55">
        <f>D190+D191</f>
        <v>1080</v>
      </c>
    </row>
    <row r="190" spans="1:4" s="75" customFormat="1" ht="30" customHeight="1">
      <c r="A190" s="60">
        <v>6</v>
      </c>
      <c r="B190" s="135" t="s">
        <v>238</v>
      </c>
      <c r="C190" s="131" t="s">
        <v>239</v>
      </c>
      <c r="D190" s="60">
        <v>80</v>
      </c>
    </row>
    <row r="191" spans="1:4" s="73" customFormat="1" ht="45" customHeight="1">
      <c r="A191" s="60">
        <v>7</v>
      </c>
      <c r="B191" s="136"/>
      <c r="C191" s="131" t="s">
        <v>240</v>
      </c>
      <c r="D191" s="60">
        <v>1000</v>
      </c>
    </row>
    <row r="192" spans="1:4" s="73" customFormat="1" ht="30" customHeight="1">
      <c r="A192" s="60"/>
      <c r="B192" s="137" t="s">
        <v>241</v>
      </c>
      <c r="C192" s="137"/>
      <c r="D192" s="55">
        <f>D193+D194</f>
        <v>1585</v>
      </c>
    </row>
    <row r="193" spans="1:4" s="73" customFormat="1" ht="30" customHeight="1">
      <c r="A193" s="60">
        <v>8</v>
      </c>
      <c r="B193" s="135" t="s">
        <v>242</v>
      </c>
      <c r="C193" s="138" t="s">
        <v>243</v>
      </c>
      <c r="D193" s="60">
        <v>1545</v>
      </c>
    </row>
    <row r="194" spans="1:4" s="73" customFormat="1" ht="30" customHeight="1">
      <c r="A194" s="60">
        <v>9</v>
      </c>
      <c r="B194" s="136"/>
      <c r="C194" s="138" t="s">
        <v>244</v>
      </c>
      <c r="D194" s="60">
        <v>40</v>
      </c>
    </row>
    <row r="195" spans="1:4" ht="30" customHeight="1">
      <c r="A195" s="114" t="s">
        <v>245</v>
      </c>
      <c r="B195" s="90" t="s">
        <v>246</v>
      </c>
      <c r="C195" s="91"/>
      <c r="D195" s="92">
        <f>D210+D207+D205+D200+D198+D196</f>
        <v>6692</v>
      </c>
    </row>
    <row r="196" spans="1:4" ht="30" customHeight="1">
      <c r="A196" s="60"/>
      <c r="B196" s="94" t="s">
        <v>9</v>
      </c>
      <c r="C196" s="94"/>
      <c r="D196" s="55">
        <f>D197</f>
        <v>588</v>
      </c>
    </row>
    <row r="197" spans="1:4" s="76" customFormat="1" ht="45" customHeight="1">
      <c r="A197" s="60">
        <v>1</v>
      </c>
      <c r="B197" s="139" t="s">
        <v>10</v>
      </c>
      <c r="C197" s="103" t="s">
        <v>247</v>
      </c>
      <c r="D197" s="60">
        <v>588</v>
      </c>
    </row>
    <row r="198" spans="1:4" s="76" customFormat="1" ht="30" customHeight="1">
      <c r="A198" s="60"/>
      <c r="B198" s="124" t="s">
        <v>248</v>
      </c>
      <c r="C198" s="124"/>
      <c r="D198" s="55">
        <f>D199</f>
        <v>270</v>
      </c>
    </row>
    <row r="199" spans="1:4" s="76" customFormat="1" ht="45" customHeight="1">
      <c r="A199" s="60">
        <v>2</v>
      </c>
      <c r="B199" s="140" t="s">
        <v>50</v>
      </c>
      <c r="C199" s="103" t="s">
        <v>249</v>
      </c>
      <c r="D199" s="60">
        <v>270</v>
      </c>
    </row>
    <row r="200" spans="1:4" s="76" customFormat="1" ht="30" customHeight="1">
      <c r="A200" s="60"/>
      <c r="B200" s="141" t="s">
        <v>250</v>
      </c>
      <c r="C200" s="141"/>
      <c r="D200" s="55">
        <f>SUM(D201:D204)</f>
        <v>1988</v>
      </c>
    </row>
    <row r="201" spans="1:4" s="76" customFormat="1" ht="30" customHeight="1">
      <c r="A201" s="60">
        <v>3</v>
      </c>
      <c r="B201" s="142" t="s">
        <v>251</v>
      </c>
      <c r="C201" s="103" t="s">
        <v>252</v>
      </c>
      <c r="D201" s="60">
        <v>1610</v>
      </c>
    </row>
    <row r="202" spans="1:4" s="76" customFormat="1" ht="30" customHeight="1">
      <c r="A202" s="60">
        <v>4</v>
      </c>
      <c r="B202" s="142"/>
      <c r="C202" s="103" t="s">
        <v>253</v>
      </c>
      <c r="D202" s="60">
        <v>70</v>
      </c>
    </row>
    <row r="203" spans="1:4" s="76" customFormat="1" ht="30" customHeight="1">
      <c r="A203" s="60">
        <v>5</v>
      </c>
      <c r="B203" s="142"/>
      <c r="C203" s="103" t="s">
        <v>254</v>
      </c>
      <c r="D203" s="60">
        <v>76</v>
      </c>
    </row>
    <row r="204" spans="1:4" s="76" customFormat="1" ht="30" customHeight="1">
      <c r="A204" s="60">
        <v>6</v>
      </c>
      <c r="B204" s="142"/>
      <c r="C204" s="103" t="s">
        <v>255</v>
      </c>
      <c r="D204" s="60">
        <v>232</v>
      </c>
    </row>
    <row r="205" spans="1:4" s="76" customFormat="1" ht="30" customHeight="1">
      <c r="A205" s="60"/>
      <c r="B205" s="124" t="s">
        <v>256</v>
      </c>
      <c r="C205" s="124"/>
      <c r="D205" s="55">
        <f>D206</f>
        <v>219</v>
      </c>
    </row>
    <row r="206" spans="1:4" s="76" customFormat="1" ht="30" customHeight="1">
      <c r="A206" s="60">
        <v>7</v>
      </c>
      <c r="B206" s="139" t="s">
        <v>257</v>
      </c>
      <c r="C206" s="103" t="s">
        <v>258</v>
      </c>
      <c r="D206" s="60">
        <v>219</v>
      </c>
    </row>
    <row r="207" spans="1:4" s="76" customFormat="1" ht="30" customHeight="1">
      <c r="A207" s="60"/>
      <c r="B207" s="124" t="s">
        <v>259</v>
      </c>
      <c r="C207" s="124"/>
      <c r="D207" s="55">
        <f>D208+D209</f>
        <v>520</v>
      </c>
    </row>
    <row r="208" spans="1:4" s="76" customFormat="1" ht="30" customHeight="1">
      <c r="A208" s="60">
        <v>8</v>
      </c>
      <c r="B208" s="142" t="s">
        <v>260</v>
      </c>
      <c r="C208" s="103" t="s">
        <v>261</v>
      </c>
      <c r="D208" s="60">
        <v>70</v>
      </c>
    </row>
    <row r="209" spans="1:4" s="76" customFormat="1" ht="30" customHeight="1">
      <c r="A209" s="60">
        <v>9</v>
      </c>
      <c r="B209" s="142"/>
      <c r="C209" s="103" t="s">
        <v>262</v>
      </c>
      <c r="D209" s="60">
        <v>450</v>
      </c>
    </row>
    <row r="210" spans="1:4" s="76" customFormat="1" ht="30" customHeight="1">
      <c r="A210" s="60"/>
      <c r="B210" s="124" t="s">
        <v>263</v>
      </c>
      <c r="C210" s="124"/>
      <c r="D210" s="55">
        <f>SUM(D211:D214)</f>
        <v>3107</v>
      </c>
    </row>
    <row r="211" spans="1:4" s="76" customFormat="1" ht="30" customHeight="1">
      <c r="A211" s="60">
        <v>10</v>
      </c>
      <c r="B211" s="143" t="s">
        <v>264</v>
      </c>
      <c r="C211" s="103" t="s">
        <v>265</v>
      </c>
      <c r="D211" s="60">
        <v>275</v>
      </c>
    </row>
    <row r="212" spans="1:4" s="76" customFormat="1" ht="30" customHeight="1">
      <c r="A212" s="60">
        <v>11</v>
      </c>
      <c r="B212" s="143"/>
      <c r="C212" s="103" t="s">
        <v>266</v>
      </c>
      <c r="D212" s="60">
        <v>2612</v>
      </c>
    </row>
    <row r="213" spans="1:4" s="76" customFormat="1" ht="30" customHeight="1">
      <c r="A213" s="60">
        <v>12</v>
      </c>
      <c r="B213" s="143"/>
      <c r="C213" s="103" t="s">
        <v>267</v>
      </c>
      <c r="D213" s="60">
        <v>98</v>
      </c>
    </row>
    <row r="214" spans="1:4" s="76" customFormat="1" ht="30" customHeight="1">
      <c r="A214" s="60">
        <v>13</v>
      </c>
      <c r="B214" s="143"/>
      <c r="C214" s="103" t="s">
        <v>268</v>
      </c>
      <c r="D214" s="60">
        <v>122</v>
      </c>
    </row>
    <row r="215" spans="1:4" ht="30" customHeight="1">
      <c r="A215" s="114" t="s">
        <v>269</v>
      </c>
      <c r="B215" s="90" t="s">
        <v>270</v>
      </c>
      <c r="C215" s="91"/>
      <c r="D215" s="92">
        <f>D219+D224+D226+D240+D216+D230+D232</f>
        <v>2195</v>
      </c>
    </row>
    <row r="216" spans="1:4" ht="30" customHeight="1">
      <c r="A216" s="60"/>
      <c r="B216" s="93" t="s">
        <v>225</v>
      </c>
      <c r="C216" s="93"/>
      <c r="D216" s="55">
        <f>SUM(D217:D218)</f>
        <v>88</v>
      </c>
    </row>
    <row r="217" spans="1:4" ht="30" customHeight="1">
      <c r="A217" s="60">
        <v>1</v>
      </c>
      <c r="B217" s="61" t="s">
        <v>10</v>
      </c>
      <c r="C217" s="106" t="s">
        <v>271</v>
      </c>
      <c r="D217" s="60">
        <v>40</v>
      </c>
    </row>
    <row r="218" spans="1:4" ht="30" customHeight="1">
      <c r="A218" s="60">
        <v>2</v>
      </c>
      <c r="B218" s="61"/>
      <c r="C218" s="102" t="s">
        <v>272</v>
      </c>
      <c r="D218" s="60">
        <v>48</v>
      </c>
    </row>
    <row r="219" spans="1:4" ht="30" customHeight="1">
      <c r="A219" s="60"/>
      <c r="B219" s="93" t="s">
        <v>273</v>
      </c>
      <c r="C219" s="93"/>
      <c r="D219" s="55">
        <f>SUM(D220:D223)</f>
        <v>714</v>
      </c>
    </row>
    <row r="220" spans="1:4" ht="45" customHeight="1">
      <c r="A220" s="60">
        <v>3</v>
      </c>
      <c r="B220" s="98" t="s">
        <v>274</v>
      </c>
      <c r="C220" s="102" t="s">
        <v>275</v>
      </c>
      <c r="D220" s="60">
        <v>303</v>
      </c>
    </row>
    <row r="221" spans="1:4" ht="30" customHeight="1">
      <c r="A221" s="60">
        <v>4</v>
      </c>
      <c r="B221" s="98"/>
      <c r="C221" s="103" t="s">
        <v>276</v>
      </c>
      <c r="D221" s="60">
        <v>96</v>
      </c>
    </row>
    <row r="222" spans="1:4" ht="30" customHeight="1">
      <c r="A222" s="60">
        <v>5</v>
      </c>
      <c r="B222" s="98"/>
      <c r="C222" s="102" t="s">
        <v>277</v>
      </c>
      <c r="D222" s="60">
        <v>240</v>
      </c>
    </row>
    <row r="223" spans="1:4" ht="30" customHeight="1">
      <c r="A223" s="60">
        <v>6</v>
      </c>
      <c r="B223" s="98"/>
      <c r="C223" s="102" t="s">
        <v>278</v>
      </c>
      <c r="D223" s="60">
        <v>75</v>
      </c>
    </row>
    <row r="224" spans="1:4" ht="30" customHeight="1">
      <c r="A224" s="60"/>
      <c r="B224" s="93" t="s">
        <v>279</v>
      </c>
      <c r="C224" s="93"/>
      <c r="D224" s="55">
        <f>SUM(D225:D225)</f>
        <v>48</v>
      </c>
    </row>
    <row r="225" spans="1:4" ht="30" customHeight="1">
      <c r="A225" s="60">
        <v>7</v>
      </c>
      <c r="B225" s="61" t="s">
        <v>280</v>
      </c>
      <c r="C225" s="102" t="s">
        <v>281</v>
      </c>
      <c r="D225" s="60">
        <v>48</v>
      </c>
    </row>
    <row r="226" spans="1:4" ht="30" customHeight="1">
      <c r="A226" s="60"/>
      <c r="B226" s="93" t="s">
        <v>282</v>
      </c>
      <c r="C226" s="93"/>
      <c r="D226" s="55">
        <f>SUM(D227:D229)</f>
        <v>545</v>
      </c>
    </row>
    <row r="227" spans="1:4" ht="45" customHeight="1">
      <c r="A227" s="60">
        <v>8</v>
      </c>
      <c r="B227" s="98" t="s">
        <v>283</v>
      </c>
      <c r="C227" s="102" t="s">
        <v>284</v>
      </c>
      <c r="D227" s="60">
        <v>73</v>
      </c>
    </row>
    <row r="228" spans="1:4" ht="30" customHeight="1">
      <c r="A228" s="60">
        <v>9</v>
      </c>
      <c r="B228" s="98"/>
      <c r="C228" s="103" t="s">
        <v>285</v>
      </c>
      <c r="D228" s="60">
        <v>165</v>
      </c>
    </row>
    <row r="229" spans="1:4" ht="30" customHeight="1">
      <c r="A229" s="60">
        <v>10</v>
      </c>
      <c r="B229" s="98"/>
      <c r="C229" s="103" t="s">
        <v>286</v>
      </c>
      <c r="D229" s="60">
        <v>307</v>
      </c>
    </row>
    <row r="230" spans="1:4" ht="30" customHeight="1">
      <c r="A230" s="60"/>
      <c r="B230" s="93" t="s">
        <v>287</v>
      </c>
      <c r="C230" s="93"/>
      <c r="D230" s="55">
        <f>SUM(D231)</f>
        <v>92</v>
      </c>
    </row>
    <row r="231" spans="1:4" ht="30" customHeight="1">
      <c r="A231" s="60">
        <v>11</v>
      </c>
      <c r="B231" s="61" t="s">
        <v>288</v>
      </c>
      <c r="C231" s="103" t="s">
        <v>289</v>
      </c>
      <c r="D231" s="60">
        <v>92</v>
      </c>
    </row>
    <row r="232" spans="1:4" ht="30" customHeight="1">
      <c r="A232" s="60"/>
      <c r="B232" s="93" t="s">
        <v>290</v>
      </c>
      <c r="C232" s="93"/>
      <c r="D232" s="55">
        <f>SUM(D233:D239)</f>
        <v>456</v>
      </c>
    </row>
    <row r="233" spans="1:5" s="77" customFormat="1" ht="45" customHeight="1">
      <c r="A233" s="60">
        <v>12</v>
      </c>
      <c r="B233" s="144" t="s">
        <v>291</v>
      </c>
      <c r="C233" s="103" t="s">
        <v>292</v>
      </c>
      <c r="D233" s="60">
        <v>84</v>
      </c>
      <c r="E233" s="147"/>
    </row>
    <row r="234" spans="1:5" s="2" customFormat="1" ht="30" customHeight="1">
      <c r="A234" s="60">
        <v>13</v>
      </c>
      <c r="B234" s="144"/>
      <c r="C234" s="103" t="s">
        <v>293</v>
      </c>
      <c r="D234" s="60">
        <v>112</v>
      </c>
      <c r="E234"/>
    </row>
    <row r="235" spans="1:5" s="2" customFormat="1" ht="45" customHeight="1">
      <c r="A235" s="60">
        <v>14</v>
      </c>
      <c r="B235" s="144"/>
      <c r="C235" s="103" t="s">
        <v>294</v>
      </c>
      <c r="D235" s="60">
        <v>74</v>
      </c>
      <c r="E235"/>
    </row>
    <row r="236" spans="1:5" s="2" customFormat="1" ht="30" customHeight="1">
      <c r="A236" s="60">
        <v>15</v>
      </c>
      <c r="B236" s="144"/>
      <c r="C236" s="103" t="s">
        <v>295</v>
      </c>
      <c r="D236" s="60">
        <v>48</v>
      </c>
      <c r="E236"/>
    </row>
    <row r="237" spans="1:5" s="2" customFormat="1" ht="45" customHeight="1">
      <c r="A237" s="60">
        <v>16</v>
      </c>
      <c r="B237" s="144"/>
      <c r="C237" s="103" t="s">
        <v>296</v>
      </c>
      <c r="D237" s="60">
        <v>52</v>
      </c>
      <c r="E237"/>
    </row>
    <row r="238" spans="1:5" s="2" customFormat="1" ht="30" customHeight="1">
      <c r="A238" s="60">
        <v>17</v>
      </c>
      <c r="B238" s="144"/>
      <c r="C238" s="103" t="s">
        <v>297</v>
      </c>
      <c r="D238" s="60">
        <v>38</v>
      </c>
      <c r="E238"/>
    </row>
    <row r="239" spans="1:5" s="2" customFormat="1" ht="30" customHeight="1">
      <c r="A239" s="60">
        <v>18</v>
      </c>
      <c r="B239" s="144"/>
      <c r="C239" s="103" t="s">
        <v>298</v>
      </c>
      <c r="D239" s="60">
        <v>48</v>
      </c>
      <c r="E239"/>
    </row>
    <row r="240" spans="1:4" ht="30" customHeight="1">
      <c r="A240" s="60"/>
      <c r="B240" s="93" t="s">
        <v>299</v>
      </c>
      <c r="C240" s="93"/>
      <c r="D240" s="55">
        <f>SUM(D241:D243)</f>
        <v>252</v>
      </c>
    </row>
    <row r="241" spans="1:4" ht="30" customHeight="1">
      <c r="A241" s="60">
        <v>19</v>
      </c>
      <c r="B241" s="61" t="s">
        <v>300</v>
      </c>
      <c r="C241" s="102" t="s">
        <v>301</v>
      </c>
      <c r="D241" s="60">
        <v>32</v>
      </c>
    </row>
    <row r="242" spans="1:4" s="78" customFormat="1" ht="30" customHeight="1">
      <c r="A242" s="60">
        <v>20</v>
      </c>
      <c r="B242" s="61"/>
      <c r="C242" s="102" t="s">
        <v>302</v>
      </c>
      <c r="D242" s="60">
        <v>170</v>
      </c>
    </row>
    <row r="243" spans="1:4" s="78" customFormat="1" ht="30" customHeight="1">
      <c r="A243" s="60">
        <v>21</v>
      </c>
      <c r="B243" s="61"/>
      <c r="C243" s="102" t="s">
        <v>303</v>
      </c>
      <c r="D243" s="60">
        <v>50</v>
      </c>
    </row>
    <row r="244" spans="1:4" ht="30" customHeight="1">
      <c r="A244" s="114" t="s">
        <v>304</v>
      </c>
      <c r="B244" s="90" t="s">
        <v>305</v>
      </c>
      <c r="C244" s="91"/>
      <c r="D244" s="92">
        <f>D245+D248+D252+D255+D257</f>
        <v>1460</v>
      </c>
    </row>
    <row r="245" spans="1:4" ht="30" customHeight="1">
      <c r="A245" s="60"/>
      <c r="B245" s="93" t="s">
        <v>225</v>
      </c>
      <c r="C245" s="93"/>
      <c r="D245" s="55">
        <f>SUM(D246:D247)</f>
        <v>238</v>
      </c>
    </row>
    <row r="246" spans="1:4" ht="30" customHeight="1">
      <c r="A246" s="60">
        <v>1</v>
      </c>
      <c r="B246" s="61" t="s">
        <v>10</v>
      </c>
      <c r="C246" s="102" t="s">
        <v>306</v>
      </c>
      <c r="D246" s="60">
        <v>181</v>
      </c>
    </row>
    <row r="247" spans="1:4" ht="45" customHeight="1">
      <c r="A247" s="60">
        <v>2</v>
      </c>
      <c r="B247" s="61"/>
      <c r="C247" s="103" t="s">
        <v>307</v>
      </c>
      <c r="D247" s="60">
        <v>57</v>
      </c>
    </row>
    <row r="248" spans="1:4" ht="30" customHeight="1">
      <c r="A248" s="60"/>
      <c r="B248" s="93" t="s">
        <v>308</v>
      </c>
      <c r="C248" s="93"/>
      <c r="D248" s="55">
        <f>SUM(D249:D251)</f>
        <v>440</v>
      </c>
    </row>
    <row r="249" spans="1:4" ht="45" customHeight="1">
      <c r="A249" s="60">
        <v>3</v>
      </c>
      <c r="B249" s="98" t="s">
        <v>309</v>
      </c>
      <c r="C249" s="102" t="s">
        <v>310</v>
      </c>
      <c r="D249" s="60">
        <v>204</v>
      </c>
    </row>
    <row r="250" spans="1:4" ht="45" customHeight="1">
      <c r="A250" s="60">
        <v>4</v>
      </c>
      <c r="B250" s="98"/>
      <c r="C250" s="102" t="s">
        <v>311</v>
      </c>
      <c r="D250" s="60">
        <v>52</v>
      </c>
    </row>
    <row r="251" spans="1:4" ht="30" customHeight="1">
      <c r="A251" s="60">
        <v>5</v>
      </c>
      <c r="B251" s="98"/>
      <c r="C251" s="102" t="s">
        <v>312</v>
      </c>
      <c r="D251" s="60">
        <v>184</v>
      </c>
    </row>
    <row r="252" spans="1:4" ht="30" customHeight="1">
      <c r="A252" s="60"/>
      <c r="B252" s="93" t="s">
        <v>313</v>
      </c>
      <c r="C252" s="93"/>
      <c r="D252" s="55">
        <f>SUM(D253:D254)</f>
        <v>252</v>
      </c>
    </row>
    <row r="253" spans="1:4" ht="30" customHeight="1">
      <c r="A253" s="60">
        <v>6</v>
      </c>
      <c r="B253" s="98" t="s">
        <v>314</v>
      </c>
      <c r="C253" s="102" t="s">
        <v>315</v>
      </c>
      <c r="D253" s="60">
        <v>156</v>
      </c>
    </row>
    <row r="254" spans="1:4" ht="30" customHeight="1">
      <c r="A254" s="60">
        <v>7</v>
      </c>
      <c r="B254" s="98"/>
      <c r="C254" s="103" t="s">
        <v>316</v>
      </c>
      <c r="D254" s="60">
        <v>96</v>
      </c>
    </row>
    <row r="255" spans="1:4" ht="30" customHeight="1">
      <c r="A255" s="60"/>
      <c r="B255" s="116" t="s">
        <v>317</v>
      </c>
      <c r="C255" s="116"/>
      <c r="D255" s="55">
        <f>D256</f>
        <v>188</v>
      </c>
    </row>
    <row r="256" spans="1:4" s="4" customFormat="1" ht="30" customHeight="1">
      <c r="A256" s="60">
        <v>8</v>
      </c>
      <c r="B256" s="145" t="s">
        <v>318</v>
      </c>
      <c r="C256" s="146" t="s">
        <v>319</v>
      </c>
      <c r="D256" s="60">
        <v>188</v>
      </c>
    </row>
    <row r="257" spans="1:4" s="4" customFormat="1" ht="30" customHeight="1">
      <c r="A257" s="60"/>
      <c r="B257" s="116" t="s">
        <v>320</v>
      </c>
      <c r="C257" s="116"/>
      <c r="D257" s="55">
        <f>D258</f>
        <v>342</v>
      </c>
    </row>
    <row r="258" spans="1:4" s="4" customFormat="1" ht="30" customHeight="1">
      <c r="A258" s="60">
        <v>9</v>
      </c>
      <c r="B258" s="145" t="s">
        <v>321</v>
      </c>
      <c r="C258" s="146" t="s">
        <v>322</v>
      </c>
      <c r="D258" s="60">
        <v>342</v>
      </c>
    </row>
    <row r="259" spans="1:4" s="79" customFormat="1" ht="30" customHeight="1">
      <c r="A259" s="127" t="s">
        <v>323</v>
      </c>
      <c r="B259" s="115" t="s">
        <v>324</v>
      </c>
      <c r="C259" s="128"/>
      <c r="D259" s="92">
        <f>D260+D263</f>
        <v>1450</v>
      </c>
    </row>
    <row r="260" spans="1:4" s="79" customFormat="1" ht="30" customHeight="1">
      <c r="A260" s="129"/>
      <c r="B260" s="116" t="s">
        <v>325</v>
      </c>
      <c r="C260" s="119"/>
      <c r="D260" s="55">
        <f>D261+D262</f>
        <v>1383</v>
      </c>
    </row>
    <row r="261" spans="1:4" s="80" customFormat="1" ht="30" customHeight="1">
      <c r="A261" s="60">
        <v>1</v>
      </c>
      <c r="B261" s="104" t="s">
        <v>10</v>
      </c>
      <c r="C261" s="146" t="s">
        <v>326</v>
      </c>
      <c r="D261" s="60">
        <v>423</v>
      </c>
    </row>
    <row r="262" spans="1:4" s="80" customFormat="1" ht="45" customHeight="1">
      <c r="A262" s="60">
        <v>2</v>
      </c>
      <c r="B262" s="105"/>
      <c r="C262" s="146" t="s">
        <v>327</v>
      </c>
      <c r="D262" s="60">
        <v>960</v>
      </c>
    </row>
    <row r="263" spans="1:4" s="80" customFormat="1" ht="30" customHeight="1">
      <c r="A263" s="60"/>
      <c r="B263" s="116" t="s">
        <v>328</v>
      </c>
      <c r="C263" s="116"/>
      <c r="D263" s="55">
        <f>D264</f>
        <v>67</v>
      </c>
    </row>
    <row r="264" spans="1:4" s="80" customFormat="1" ht="45" customHeight="1">
      <c r="A264" s="60">
        <v>3</v>
      </c>
      <c r="B264" s="145" t="s">
        <v>329</v>
      </c>
      <c r="C264" s="146" t="s">
        <v>330</v>
      </c>
      <c r="D264" s="60">
        <v>67</v>
      </c>
    </row>
    <row r="265" spans="1:4" ht="30" customHeight="1">
      <c r="A265" s="114" t="s">
        <v>331</v>
      </c>
      <c r="B265" s="90" t="s">
        <v>332</v>
      </c>
      <c r="C265" s="91"/>
      <c r="D265" s="92">
        <f>SUM(D266,D268,D270,D273,D275,D277,D279,D284)</f>
        <v>2790</v>
      </c>
    </row>
    <row r="266" spans="1:4" ht="30" customHeight="1">
      <c r="A266" s="60"/>
      <c r="B266" s="94" t="s">
        <v>9</v>
      </c>
      <c r="C266" s="94"/>
      <c r="D266" s="55">
        <f>D267</f>
        <v>1579</v>
      </c>
    </row>
    <row r="267" spans="1:4" s="4" customFormat="1" ht="30" customHeight="1">
      <c r="A267" s="60">
        <v>1</v>
      </c>
      <c r="B267" s="45" t="s">
        <v>10</v>
      </c>
      <c r="C267" s="102" t="s">
        <v>333</v>
      </c>
      <c r="D267" s="60">
        <v>1579</v>
      </c>
    </row>
    <row r="268" spans="1:4" s="4" customFormat="1" ht="30" customHeight="1">
      <c r="A268" s="60"/>
      <c r="B268" s="94" t="s">
        <v>334</v>
      </c>
      <c r="C268" s="94"/>
      <c r="D268" s="55">
        <f>D269</f>
        <v>54</v>
      </c>
    </row>
    <row r="269" spans="1:4" s="4" customFormat="1" ht="30" customHeight="1">
      <c r="A269" s="60">
        <v>2</v>
      </c>
      <c r="B269" s="45" t="s">
        <v>335</v>
      </c>
      <c r="C269" s="102" t="s">
        <v>336</v>
      </c>
      <c r="D269" s="60">
        <v>54</v>
      </c>
    </row>
    <row r="270" spans="1:4" s="4" customFormat="1" ht="30" customHeight="1">
      <c r="A270" s="60"/>
      <c r="B270" s="94" t="s">
        <v>337</v>
      </c>
      <c r="C270" s="94"/>
      <c r="D270" s="55">
        <f>D271+D272</f>
        <v>246</v>
      </c>
    </row>
    <row r="271" spans="1:4" s="4" customFormat="1" ht="30" customHeight="1">
      <c r="A271" s="60">
        <v>3</v>
      </c>
      <c r="B271" s="104" t="s">
        <v>338</v>
      </c>
      <c r="C271" s="102" t="s">
        <v>339</v>
      </c>
      <c r="D271" s="60">
        <v>96</v>
      </c>
    </row>
    <row r="272" spans="1:4" s="4" customFormat="1" ht="30" customHeight="1">
      <c r="A272" s="60">
        <v>4</v>
      </c>
      <c r="B272" s="105"/>
      <c r="C272" s="102" t="s">
        <v>340</v>
      </c>
      <c r="D272" s="60">
        <v>150</v>
      </c>
    </row>
    <row r="273" spans="1:4" s="4" customFormat="1" ht="30" customHeight="1">
      <c r="A273" s="60"/>
      <c r="B273" s="94" t="s">
        <v>341</v>
      </c>
      <c r="C273" s="94"/>
      <c r="D273" s="55">
        <f>D274</f>
        <v>60</v>
      </c>
    </row>
    <row r="274" spans="1:4" s="4" customFormat="1" ht="45" customHeight="1">
      <c r="A274" s="60">
        <v>5</v>
      </c>
      <c r="B274" s="45" t="s">
        <v>342</v>
      </c>
      <c r="C274" s="102" t="s">
        <v>343</v>
      </c>
      <c r="D274" s="60">
        <v>60</v>
      </c>
    </row>
    <row r="275" spans="1:4" s="4" customFormat="1" ht="30" customHeight="1">
      <c r="A275" s="60"/>
      <c r="B275" s="94" t="s">
        <v>344</v>
      </c>
      <c r="C275" s="94"/>
      <c r="D275" s="55">
        <f>D276</f>
        <v>178</v>
      </c>
    </row>
    <row r="276" spans="1:4" s="4" customFormat="1" ht="30" customHeight="1">
      <c r="A276" s="60">
        <v>6</v>
      </c>
      <c r="B276" s="45" t="s">
        <v>345</v>
      </c>
      <c r="C276" s="102" t="s">
        <v>346</v>
      </c>
      <c r="D276" s="60">
        <v>178</v>
      </c>
    </row>
    <row r="277" spans="1:4" s="4" customFormat="1" ht="30" customHeight="1">
      <c r="A277" s="60"/>
      <c r="B277" s="94" t="s">
        <v>347</v>
      </c>
      <c r="C277" s="94"/>
      <c r="D277" s="55">
        <f>D278</f>
        <v>153</v>
      </c>
    </row>
    <row r="278" spans="1:4" s="4" customFormat="1" ht="30" customHeight="1">
      <c r="A278" s="60">
        <v>7</v>
      </c>
      <c r="B278" s="45" t="s">
        <v>348</v>
      </c>
      <c r="C278" s="106" t="s">
        <v>349</v>
      </c>
      <c r="D278" s="60">
        <v>153</v>
      </c>
    </row>
    <row r="279" spans="1:4" s="4" customFormat="1" ht="30" customHeight="1">
      <c r="A279" s="60"/>
      <c r="B279" s="94" t="s">
        <v>350</v>
      </c>
      <c r="C279" s="94"/>
      <c r="D279" s="55">
        <f>SUM(D280:D283)</f>
        <v>268</v>
      </c>
    </row>
    <row r="280" spans="1:4" s="4" customFormat="1" ht="30" customHeight="1">
      <c r="A280" s="60">
        <v>8</v>
      </c>
      <c r="B280" s="104" t="s">
        <v>351</v>
      </c>
      <c r="C280" s="102" t="s">
        <v>352</v>
      </c>
      <c r="D280" s="60">
        <v>56</v>
      </c>
    </row>
    <row r="281" spans="1:4" s="4" customFormat="1" ht="30" customHeight="1">
      <c r="A281" s="60">
        <v>9</v>
      </c>
      <c r="B281" s="105"/>
      <c r="C281" s="102" t="s">
        <v>353</v>
      </c>
      <c r="D281" s="60">
        <v>100</v>
      </c>
    </row>
    <row r="282" spans="1:4" s="4" customFormat="1" ht="30" customHeight="1">
      <c r="A282" s="60">
        <v>10</v>
      </c>
      <c r="B282" s="105"/>
      <c r="C282" s="102" t="s">
        <v>354</v>
      </c>
      <c r="D282" s="60">
        <v>56</v>
      </c>
    </row>
    <row r="283" spans="1:4" s="4" customFormat="1" ht="30" customHeight="1">
      <c r="A283" s="60">
        <v>11</v>
      </c>
      <c r="B283" s="105"/>
      <c r="C283" s="102" t="s">
        <v>355</v>
      </c>
      <c r="D283" s="60">
        <v>56</v>
      </c>
    </row>
    <row r="284" spans="1:4" s="4" customFormat="1" ht="30" customHeight="1">
      <c r="A284" s="60"/>
      <c r="B284" s="94" t="s">
        <v>356</v>
      </c>
      <c r="C284" s="94"/>
      <c r="D284" s="55">
        <f>D285+D286</f>
        <v>252</v>
      </c>
    </row>
    <row r="285" spans="1:4" s="4" customFormat="1" ht="45" customHeight="1">
      <c r="A285" s="60">
        <v>12</v>
      </c>
      <c r="B285" s="104" t="s">
        <v>357</v>
      </c>
      <c r="C285" s="106" t="s">
        <v>358</v>
      </c>
      <c r="D285" s="60">
        <v>156</v>
      </c>
    </row>
    <row r="286" spans="1:4" s="4" customFormat="1" ht="30" customHeight="1">
      <c r="A286" s="60">
        <v>13</v>
      </c>
      <c r="B286" s="105"/>
      <c r="C286" s="102" t="s">
        <v>359</v>
      </c>
      <c r="D286" s="60">
        <v>96</v>
      </c>
    </row>
    <row r="287" spans="1:4" s="79" customFormat="1" ht="30" customHeight="1">
      <c r="A287" s="114" t="s">
        <v>360</v>
      </c>
      <c r="B287" s="115" t="s">
        <v>361</v>
      </c>
      <c r="C287" s="115"/>
      <c r="D287" s="92">
        <f>D288+D290+D292+D294</f>
        <v>1589</v>
      </c>
    </row>
    <row r="288" spans="1:4" s="79" customFormat="1" ht="30" customHeight="1">
      <c r="A288" s="60"/>
      <c r="B288" s="116" t="s">
        <v>248</v>
      </c>
      <c r="C288" s="116"/>
      <c r="D288" s="55">
        <f>D289</f>
        <v>905</v>
      </c>
    </row>
    <row r="289" spans="1:4" s="81" customFormat="1" ht="30" customHeight="1">
      <c r="A289" s="60">
        <v>1</v>
      </c>
      <c r="B289" s="148" t="s">
        <v>50</v>
      </c>
      <c r="C289" s="149" t="s">
        <v>362</v>
      </c>
      <c r="D289" s="60">
        <v>905</v>
      </c>
    </row>
    <row r="290" spans="1:4" s="81" customFormat="1" ht="30" customHeight="1">
      <c r="A290" s="60"/>
      <c r="B290" s="150" t="s">
        <v>363</v>
      </c>
      <c r="C290" s="150"/>
      <c r="D290" s="55">
        <f>D291</f>
        <v>244</v>
      </c>
    </row>
    <row r="291" spans="1:4" s="81" customFormat="1" ht="30" customHeight="1">
      <c r="A291" s="60">
        <v>2</v>
      </c>
      <c r="B291" s="148" t="s">
        <v>364</v>
      </c>
      <c r="C291" s="151" t="s">
        <v>365</v>
      </c>
      <c r="D291" s="60">
        <v>244</v>
      </c>
    </row>
    <row r="292" spans="1:4" s="81" customFormat="1" ht="30" customHeight="1">
      <c r="A292" s="60"/>
      <c r="B292" s="150" t="s">
        <v>366</v>
      </c>
      <c r="C292" s="150"/>
      <c r="D292" s="55">
        <f>D293</f>
        <v>200</v>
      </c>
    </row>
    <row r="293" spans="1:4" s="81" customFormat="1" ht="45" customHeight="1">
      <c r="A293" s="60">
        <v>3</v>
      </c>
      <c r="B293" s="148" t="s">
        <v>367</v>
      </c>
      <c r="C293" s="151" t="s">
        <v>368</v>
      </c>
      <c r="D293" s="60">
        <v>200</v>
      </c>
    </row>
    <row r="294" spans="1:4" s="81" customFormat="1" ht="30" customHeight="1">
      <c r="A294" s="60"/>
      <c r="B294" s="150" t="s">
        <v>369</v>
      </c>
      <c r="C294" s="150"/>
      <c r="D294" s="55">
        <f>D295</f>
        <v>240</v>
      </c>
    </row>
    <row r="295" spans="1:4" s="81" customFormat="1" ht="30" customHeight="1">
      <c r="A295" s="60">
        <v>4</v>
      </c>
      <c r="B295" s="148" t="s">
        <v>370</v>
      </c>
      <c r="C295" s="151" t="s">
        <v>371</v>
      </c>
      <c r="D295" s="60">
        <v>240</v>
      </c>
    </row>
    <row r="296" spans="1:4" s="82" customFormat="1" ht="30" customHeight="1">
      <c r="A296" s="152" t="s">
        <v>372</v>
      </c>
      <c r="B296" s="153" t="s">
        <v>373</v>
      </c>
      <c r="C296" s="153"/>
      <c r="D296" s="92">
        <f>D297+D304+D307</f>
        <v>1631</v>
      </c>
    </row>
    <row r="297" spans="1:4" s="82" customFormat="1" ht="30" customHeight="1">
      <c r="A297" s="154"/>
      <c r="B297" s="141" t="s">
        <v>374</v>
      </c>
      <c r="C297" s="141"/>
      <c r="D297" s="55">
        <f>SUM(D298:D303)</f>
        <v>1197</v>
      </c>
    </row>
    <row r="298" spans="1:4" s="82" customFormat="1" ht="30" customHeight="1">
      <c r="A298" s="60">
        <v>1</v>
      </c>
      <c r="B298" s="155" t="s">
        <v>10</v>
      </c>
      <c r="C298" s="156" t="s">
        <v>375</v>
      </c>
      <c r="D298" s="60">
        <v>200</v>
      </c>
    </row>
    <row r="299" spans="1:4" ht="30" customHeight="1">
      <c r="A299" s="60">
        <v>2</v>
      </c>
      <c r="B299" s="157"/>
      <c r="C299" s="156" t="s">
        <v>376</v>
      </c>
      <c r="D299" s="60">
        <v>288</v>
      </c>
    </row>
    <row r="300" spans="1:4" ht="30" customHeight="1">
      <c r="A300" s="60">
        <v>3</v>
      </c>
      <c r="B300" s="157"/>
      <c r="C300" s="156" t="s">
        <v>377</v>
      </c>
      <c r="D300" s="60">
        <v>228</v>
      </c>
    </row>
    <row r="301" spans="1:4" ht="30" customHeight="1">
      <c r="A301" s="60">
        <v>4</v>
      </c>
      <c r="B301" s="157"/>
      <c r="C301" s="156" t="s">
        <v>378</v>
      </c>
      <c r="D301" s="60">
        <v>200</v>
      </c>
    </row>
    <row r="302" spans="1:4" ht="45" customHeight="1">
      <c r="A302" s="60">
        <v>5</v>
      </c>
      <c r="B302" s="157"/>
      <c r="C302" s="156" t="s">
        <v>379</v>
      </c>
      <c r="D302" s="60">
        <v>208</v>
      </c>
    </row>
    <row r="303" spans="1:4" ht="30" customHeight="1">
      <c r="A303" s="60">
        <v>6</v>
      </c>
      <c r="B303" s="158"/>
      <c r="C303" s="159" t="s">
        <v>380</v>
      </c>
      <c r="D303" s="60">
        <v>73</v>
      </c>
    </row>
    <row r="304" spans="1:4" ht="30" customHeight="1">
      <c r="A304" s="60"/>
      <c r="B304" s="124" t="s">
        <v>381</v>
      </c>
      <c r="C304" s="125"/>
      <c r="D304" s="55">
        <f>D305+D306</f>
        <v>266</v>
      </c>
    </row>
    <row r="305" spans="1:4" ht="30" customHeight="1">
      <c r="A305" s="60">
        <v>7</v>
      </c>
      <c r="B305" s="155" t="s">
        <v>382</v>
      </c>
      <c r="C305" s="156" t="s">
        <v>383</v>
      </c>
      <c r="D305" s="60">
        <v>235</v>
      </c>
    </row>
    <row r="306" spans="1:4" ht="30" customHeight="1">
      <c r="A306" s="60">
        <v>8</v>
      </c>
      <c r="B306" s="158"/>
      <c r="C306" s="159" t="s">
        <v>384</v>
      </c>
      <c r="D306" s="60">
        <v>31</v>
      </c>
    </row>
    <row r="307" spans="1:4" ht="30" customHeight="1">
      <c r="A307" s="60"/>
      <c r="B307" s="124" t="s">
        <v>385</v>
      </c>
      <c r="C307" s="125"/>
      <c r="D307" s="55">
        <f>D308</f>
        <v>168</v>
      </c>
    </row>
    <row r="308" spans="1:4" ht="30" customHeight="1">
      <c r="A308" s="60">
        <v>9</v>
      </c>
      <c r="B308" s="139" t="s">
        <v>386</v>
      </c>
      <c r="C308" s="156" t="s">
        <v>387</v>
      </c>
      <c r="D308" s="60">
        <v>168</v>
      </c>
    </row>
    <row r="309" spans="1:3" ht="18">
      <c r="A309" s="160"/>
      <c r="B309" s="161"/>
      <c r="C309" s="162"/>
    </row>
  </sheetData>
  <sheetProtection/>
  <mergeCells count="148">
    <mergeCell ref="A2:D2"/>
    <mergeCell ref="A4:C4"/>
    <mergeCell ref="B5:C5"/>
    <mergeCell ref="B6:C6"/>
    <mergeCell ref="B8:C8"/>
    <mergeCell ref="B15:C15"/>
    <mergeCell ref="B18:C18"/>
    <mergeCell ref="B26:C26"/>
    <mergeCell ref="B28:C28"/>
    <mergeCell ref="B33:C33"/>
    <mergeCell ref="B39:C39"/>
    <mergeCell ref="B44:C44"/>
    <mergeCell ref="B47:C47"/>
    <mergeCell ref="B52:C52"/>
    <mergeCell ref="B64:C64"/>
    <mergeCell ref="B68:C68"/>
    <mergeCell ref="B70:C70"/>
    <mergeCell ref="B74:C74"/>
    <mergeCell ref="B77:C77"/>
    <mergeCell ref="B78:C78"/>
    <mergeCell ref="B83:C83"/>
    <mergeCell ref="B85:C85"/>
    <mergeCell ref="B89:C89"/>
    <mergeCell ref="B92:C92"/>
    <mergeCell ref="B93:C93"/>
    <mergeCell ref="B103:C103"/>
    <mergeCell ref="B106:C106"/>
    <mergeCell ref="B109:C109"/>
    <mergeCell ref="B115:C115"/>
    <mergeCell ref="B123:C123"/>
    <mergeCell ref="B126:C126"/>
    <mergeCell ref="B130:C130"/>
    <mergeCell ref="B134:C134"/>
    <mergeCell ref="B136:C136"/>
    <mergeCell ref="B138:C138"/>
    <mergeCell ref="B142:C142"/>
    <mergeCell ref="B145:C145"/>
    <mergeCell ref="B148:C148"/>
    <mergeCell ref="B155:C155"/>
    <mergeCell ref="B158:C158"/>
    <mergeCell ref="B162:C162"/>
    <mergeCell ref="B163:C163"/>
    <mergeCell ref="B166:C166"/>
    <mergeCell ref="B168:C168"/>
    <mergeCell ref="B169:C169"/>
    <mergeCell ref="B171:C171"/>
    <mergeCell ref="B174:C174"/>
    <mergeCell ref="B178:C178"/>
    <mergeCell ref="B179:C179"/>
    <mergeCell ref="B182:C182"/>
    <mergeCell ref="B183:C183"/>
    <mergeCell ref="B189:C189"/>
    <mergeCell ref="B192:C192"/>
    <mergeCell ref="B195:C195"/>
    <mergeCell ref="B196:C196"/>
    <mergeCell ref="B198:C198"/>
    <mergeCell ref="B200:C200"/>
    <mergeCell ref="B205:C205"/>
    <mergeCell ref="B207:C207"/>
    <mergeCell ref="B210:C210"/>
    <mergeCell ref="B215:C215"/>
    <mergeCell ref="B216:C216"/>
    <mergeCell ref="B219:C219"/>
    <mergeCell ref="B224:C224"/>
    <mergeCell ref="B226:C226"/>
    <mergeCell ref="B230:C230"/>
    <mergeCell ref="B232:C232"/>
    <mergeCell ref="B240:C240"/>
    <mergeCell ref="B244:C244"/>
    <mergeCell ref="B245:C245"/>
    <mergeCell ref="B248:C248"/>
    <mergeCell ref="B252:C252"/>
    <mergeCell ref="B255:C255"/>
    <mergeCell ref="B257:C257"/>
    <mergeCell ref="B259:C259"/>
    <mergeCell ref="B260:C260"/>
    <mergeCell ref="B263:C263"/>
    <mergeCell ref="B265:C265"/>
    <mergeCell ref="B266:C266"/>
    <mergeCell ref="B268:C268"/>
    <mergeCell ref="B270:C270"/>
    <mergeCell ref="B273:C273"/>
    <mergeCell ref="B275:C275"/>
    <mergeCell ref="B277:C277"/>
    <mergeCell ref="B279:C279"/>
    <mergeCell ref="B284:C284"/>
    <mergeCell ref="B287:C287"/>
    <mergeCell ref="B288:C288"/>
    <mergeCell ref="B290:C290"/>
    <mergeCell ref="B292:C292"/>
    <mergeCell ref="B294:C294"/>
    <mergeCell ref="B296:C296"/>
    <mergeCell ref="B297:C297"/>
    <mergeCell ref="B304:C304"/>
    <mergeCell ref="B307:C307"/>
    <mergeCell ref="B9:B14"/>
    <mergeCell ref="B16:B17"/>
    <mergeCell ref="B19:B25"/>
    <mergeCell ref="B29:B32"/>
    <mergeCell ref="B34:B38"/>
    <mergeCell ref="B40:B43"/>
    <mergeCell ref="B45:B46"/>
    <mergeCell ref="B48:B51"/>
    <mergeCell ref="B53:B63"/>
    <mergeCell ref="B65:B67"/>
    <mergeCell ref="B71:B73"/>
    <mergeCell ref="B75:B76"/>
    <mergeCell ref="B79:B82"/>
    <mergeCell ref="B86:B88"/>
    <mergeCell ref="B90:B91"/>
    <mergeCell ref="B94:B102"/>
    <mergeCell ref="B104:B105"/>
    <mergeCell ref="B107:B108"/>
    <mergeCell ref="B110:B114"/>
    <mergeCell ref="B116:B122"/>
    <mergeCell ref="B124:B125"/>
    <mergeCell ref="B127:B129"/>
    <mergeCell ref="B131:B133"/>
    <mergeCell ref="B139:B141"/>
    <mergeCell ref="B143:B144"/>
    <mergeCell ref="B146:B147"/>
    <mergeCell ref="B149:B154"/>
    <mergeCell ref="B156:B157"/>
    <mergeCell ref="B159:B161"/>
    <mergeCell ref="B164:B165"/>
    <mergeCell ref="B172:B173"/>
    <mergeCell ref="B175:B177"/>
    <mergeCell ref="B180:B181"/>
    <mergeCell ref="B184:B188"/>
    <mergeCell ref="B190:B191"/>
    <mergeCell ref="B193:B194"/>
    <mergeCell ref="B201:B204"/>
    <mergeCell ref="B208:B209"/>
    <mergeCell ref="B211:B214"/>
    <mergeCell ref="B217:B218"/>
    <mergeCell ref="B220:B223"/>
    <mergeCell ref="B227:B229"/>
    <mergeCell ref="B233:B239"/>
    <mergeCell ref="B241:B243"/>
    <mergeCell ref="B246:B247"/>
    <mergeCell ref="B249:B251"/>
    <mergeCell ref="B253:B254"/>
    <mergeCell ref="B261:B262"/>
    <mergeCell ref="B271:B272"/>
    <mergeCell ref="B280:B283"/>
    <mergeCell ref="B285:B286"/>
    <mergeCell ref="B298:B303"/>
    <mergeCell ref="B305:B306"/>
  </mergeCells>
  <printOptions horizontalCentered="1"/>
  <pageMargins left="0.5902777777777778" right="0.5902777777777778" top="0.4722222222222222" bottom="0.4722222222222222" header="0.5118055555555555" footer="0.5118055555555555"/>
  <pageSetup errors="NA" firstPageNumber="1" useFirstPageNumber="1" fitToHeight="0" fitToWidth="1" horizontalDpi="600" verticalDpi="600" orientation="portrait" paperSize="9" scale="81"/>
  <rowBreaks count="12" manualBreakCount="12">
    <brk id="27" max="3" man="1"/>
    <brk id="51" max="3" man="1"/>
    <brk id="76" max="3" man="1"/>
    <brk id="105" max="3" man="1"/>
    <brk id="133" max="3" man="1"/>
    <brk id="161" max="3" man="1"/>
    <brk id="181" max="3" man="1"/>
    <brk id="206" max="3" man="1"/>
    <brk id="231" max="3" man="1"/>
    <brk id="258" max="3" man="1"/>
    <brk id="286" max="3" man="1"/>
    <brk id="30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D11"/>
  <sheetViews>
    <sheetView zoomScaleSheetLayoutView="100" workbookViewId="0" topLeftCell="A1">
      <selection activeCell="J6" sqref="J6"/>
    </sheetView>
  </sheetViews>
  <sheetFormatPr defaultColWidth="9.00390625" defaultRowHeight="14.25"/>
  <cols>
    <col min="1" max="1" width="8.625" style="50" customWidth="1"/>
    <col min="2" max="2" width="11.625" style="50" customWidth="1"/>
    <col min="3" max="3" width="68.625" style="50" customWidth="1"/>
    <col min="4" max="4" width="15.625" style="50" customWidth="1"/>
  </cols>
  <sheetData>
    <row r="1" ht="24" customHeight="1">
      <c r="A1" s="51" t="s">
        <v>388</v>
      </c>
    </row>
    <row r="2" spans="1:4" ht="48" customHeight="1">
      <c r="A2" s="52" t="s">
        <v>389</v>
      </c>
      <c r="B2" s="52"/>
      <c r="C2" s="52"/>
      <c r="D2" s="52"/>
    </row>
    <row r="3" spans="1:4" ht="36.75" customHeight="1">
      <c r="A3" s="53" t="s">
        <v>2</v>
      </c>
      <c r="B3" s="54" t="s">
        <v>3</v>
      </c>
      <c r="C3" s="53" t="s">
        <v>4</v>
      </c>
      <c r="D3" s="53" t="s">
        <v>390</v>
      </c>
    </row>
    <row r="4" spans="1:4" ht="39.75" customHeight="1">
      <c r="A4" s="53" t="s">
        <v>391</v>
      </c>
      <c r="B4" s="53"/>
      <c r="C4" s="53"/>
      <c r="D4" s="55">
        <f>D5+D8</f>
        <v>409</v>
      </c>
    </row>
    <row r="5" spans="1:4" ht="39.75" customHeight="1">
      <c r="A5" s="56" t="s">
        <v>7</v>
      </c>
      <c r="B5" s="57" t="s">
        <v>392</v>
      </c>
      <c r="C5" s="58"/>
      <c r="D5" s="55">
        <f>D6</f>
        <v>33</v>
      </c>
    </row>
    <row r="6" spans="1:4" ht="39.75" customHeight="1">
      <c r="A6" s="56"/>
      <c r="B6" s="57" t="s">
        <v>393</v>
      </c>
      <c r="C6" s="59"/>
      <c r="D6" s="55">
        <f>SUM(D7)</f>
        <v>33</v>
      </c>
    </row>
    <row r="7" spans="1:4" ht="39.75" customHeight="1">
      <c r="A7" s="60">
        <v>1</v>
      </c>
      <c r="B7" s="61" t="s">
        <v>131</v>
      </c>
      <c r="C7" s="62" t="s">
        <v>394</v>
      </c>
      <c r="D7" s="63">
        <v>33</v>
      </c>
    </row>
    <row r="8" spans="1:4" ht="39.75" customHeight="1">
      <c r="A8" s="60"/>
      <c r="B8" s="57" t="s">
        <v>395</v>
      </c>
      <c r="C8" s="59"/>
      <c r="D8" s="55">
        <f>SUM(D9:D11)</f>
        <v>376</v>
      </c>
    </row>
    <row r="9" spans="1:4" ht="39.75" customHeight="1">
      <c r="A9" s="60">
        <v>2</v>
      </c>
      <c r="B9" s="64" t="s">
        <v>165</v>
      </c>
      <c r="C9" s="43" t="s">
        <v>396</v>
      </c>
      <c r="D9" s="63">
        <v>24</v>
      </c>
    </row>
    <row r="10" spans="1:4" ht="39.75" customHeight="1">
      <c r="A10" s="60">
        <v>3</v>
      </c>
      <c r="B10" s="65"/>
      <c r="C10" s="43" t="s">
        <v>397</v>
      </c>
      <c r="D10" s="63">
        <v>117</v>
      </c>
    </row>
    <row r="11" spans="1:4" ht="39.75" customHeight="1">
      <c r="A11" s="60">
        <v>4</v>
      </c>
      <c r="B11" s="66"/>
      <c r="C11" s="43" t="s">
        <v>398</v>
      </c>
      <c r="D11" s="63">
        <v>235</v>
      </c>
    </row>
  </sheetData>
  <sheetProtection/>
  <mergeCells count="6">
    <mergeCell ref="A2:D2"/>
    <mergeCell ref="A4:C4"/>
    <mergeCell ref="B5:C5"/>
    <mergeCell ref="B6:C6"/>
    <mergeCell ref="B8:C8"/>
    <mergeCell ref="B9:B11"/>
  </mergeCells>
  <printOptions horizontalCentered="1"/>
  <pageMargins left="0.5902777777777778" right="0.5902777777777778" top="0.4722222222222222" bottom="0.4722222222222222" header="0.5" footer="0.5"/>
  <pageSetup fitToHeight="0" fitToWidth="1" horizontalDpi="600" verticalDpi="600" orientation="portrait" paperSize="9" scale="81"/>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view="pageBreakPreview" zoomScaleSheetLayoutView="100" workbookViewId="0" topLeftCell="A1">
      <selection activeCell="D10" sqref="D10"/>
    </sheetView>
  </sheetViews>
  <sheetFormatPr defaultColWidth="9.00390625" defaultRowHeight="14.25"/>
  <cols>
    <col min="1" max="1" width="8.625" style="1" customWidth="1"/>
    <col min="2" max="2" width="11.625" style="5" customWidth="1"/>
    <col min="3" max="3" width="68.625" style="6" customWidth="1"/>
    <col min="4" max="4" width="15.625" style="1" customWidth="1"/>
    <col min="5" max="5" width="77.25390625" style="1" customWidth="1"/>
    <col min="6" max="6" width="12.625" style="1" bestFit="1" customWidth="1"/>
    <col min="7" max="16384" width="9.00390625" style="1" customWidth="1"/>
  </cols>
  <sheetData>
    <row r="1" spans="1:5" s="1" customFormat="1" ht="18">
      <c r="A1" s="7" t="s">
        <v>399</v>
      </c>
      <c r="B1" s="5"/>
      <c r="C1" s="6"/>
      <c r="E1" s="49"/>
    </row>
    <row r="2" spans="1:5" s="1" customFormat="1" ht="61.5" customHeight="1">
      <c r="A2" s="8" t="s">
        <v>400</v>
      </c>
      <c r="B2" s="8"/>
      <c r="C2" s="9"/>
      <c r="D2" s="8"/>
      <c r="E2" s="49"/>
    </row>
    <row r="3" spans="1:4" s="1" customFormat="1" ht="45" customHeight="1">
      <c r="A3" s="10" t="s">
        <v>2</v>
      </c>
      <c r="B3" s="10" t="s">
        <v>401</v>
      </c>
      <c r="C3" s="10" t="s">
        <v>4</v>
      </c>
      <c r="D3" s="10" t="s">
        <v>390</v>
      </c>
    </row>
    <row r="4" spans="1:4" s="1" customFormat="1" ht="31.5" customHeight="1">
      <c r="A4" s="10" t="s">
        <v>402</v>
      </c>
      <c r="B4" s="11"/>
      <c r="C4" s="12"/>
      <c r="D4" s="13">
        <f>D5+D14+D29+D26+D19+D32</f>
        <v>2230</v>
      </c>
    </row>
    <row r="5" spans="1:4" s="1" customFormat="1" ht="31.5" customHeight="1">
      <c r="A5" s="14" t="s">
        <v>7</v>
      </c>
      <c r="B5" s="14" t="s">
        <v>403</v>
      </c>
      <c r="C5" s="15"/>
      <c r="D5" s="13">
        <f>D6+D12</f>
        <v>683</v>
      </c>
    </row>
    <row r="6" spans="1:4" s="1" customFormat="1" ht="31.5" customHeight="1">
      <c r="A6" s="16"/>
      <c r="B6" s="17" t="s">
        <v>404</v>
      </c>
      <c r="C6" s="18"/>
      <c r="D6" s="13">
        <f>SUM(D7:D11)</f>
        <v>615</v>
      </c>
    </row>
    <row r="7" spans="1:4" s="2" customFormat="1" ht="36" customHeight="1">
      <c r="A7" s="19">
        <v>1</v>
      </c>
      <c r="B7" s="20" t="s">
        <v>10</v>
      </c>
      <c r="C7" s="21" t="s">
        <v>405</v>
      </c>
      <c r="D7" s="20">
        <v>176</v>
      </c>
    </row>
    <row r="8" spans="1:4" s="2" customFormat="1" ht="36" customHeight="1">
      <c r="A8" s="19">
        <v>2</v>
      </c>
      <c r="B8" s="20" t="s">
        <v>10</v>
      </c>
      <c r="C8" s="21" t="s">
        <v>406</v>
      </c>
      <c r="D8" s="20">
        <v>164</v>
      </c>
    </row>
    <row r="9" spans="1:4" s="2" customFormat="1" ht="36" customHeight="1">
      <c r="A9" s="19">
        <v>3</v>
      </c>
      <c r="B9" s="20" t="s">
        <v>10</v>
      </c>
      <c r="C9" s="21" t="s">
        <v>407</v>
      </c>
      <c r="D9" s="20">
        <v>42</v>
      </c>
    </row>
    <row r="10" spans="1:4" s="2" customFormat="1" ht="36" customHeight="1">
      <c r="A10" s="19">
        <v>4</v>
      </c>
      <c r="B10" s="20" t="s">
        <v>10</v>
      </c>
      <c r="C10" s="21" t="s">
        <v>408</v>
      </c>
      <c r="D10" s="20">
        <v>73</v>
      </c>
    </row>
    <row r="11" spans="1:4" s="2" customFormat="1" ht="36" customHeight="1">
      <c r="A11" s="19">
        <v>5</v>
      </c>
      <c r="B11" s="20" t="s">
        <v>10</v>
      </c>
      <c r="C11" s="21" t="s">
        <v>409</v>
      </c>
      <c r="D11" s="20">
        <v>160</v>
      </c>
    </row>
    <row r="12" spans="1:4" s="2" customFormat="1" ht="31.5" customHeight="1">
      <c r="A12" s="19"/>
      <c r="B12" s="22" t="s">
        <v>33</v>
      </c>
      <c r="C12" s="23"/>
      <c r="D12" s="24">
        <f>D13</f>
        <v>68</v>
      </c>
    </row>
    <row r="13" spans="1:4" s="2" customFormat="1" ht="31.5" customHeight="1">
      <c r="A13" s="19">
        <v>6</v>
      </c>
      <c r="B13" s="20" t="s">
        <v>34</v>
      </c>
      <c r="C13" s="21" t="s">
        <v>410</v>
      </c>
      <c r="D13" s="20">
        <v>68</v>
      </c>
    </row>
    <row r="14" spans="1:4" s="1" customFormat="1" ht="31.5" customHeight="1">
      <c r="A14" s="14" t="s">
        <v>95</v>
      </c>
      <c r="B14" s="14" t="s">
        <v>411</v>
      </c>
      <c r="C14" s="25"/>
      <c r="D14" s="13">
        <f>D15+D17</f>
        <v>467</v>
      </c>
    </row>
    <row r="15" spans="1:4" s="1" customFormat="1" ht="31.5" customHeight="1">
      <c r="A15" s="14"/>
      <c r="B15" s="17" t="s">
        <v>102</v>
      </c>
      <c r="C15" s="18"/>
      <c r="D15" s="13">
        <f>SUM(D16:D16)</f>
        <v>59</v>
      </c>
    </row>
    <row r="16" spans="1:4" s="1" customFormat="1" ht="31.5" customHeight="1">
      <c r="A16" s="16">
        <v>1</v>
      </c>
      <c r="B16" s="26" t="s">
        <v>103</v>
      </c>
      <c r="C16" s="27" t="s">
        <v>412</v>
      </c>
      <c r="D16" s="28">
        <v>59</v>
      </c>
    </row>
    <row r="17" spans="1:4" s="1" customFormat="1" ht="31.5" customHeight="1">
      <c r="A17" s="16"/>
      <c r="B17" s="17" t="s">
        <v>413</v>
      </c>
      <c r="C17" s="18"/>
      <c r="D17" s="13">
        <f>SUM(D18:D18)</f>
        <v>408</v>
      </c>
    </row>
    <row r="18" spans="1:4" s="1" customFormat="1" ht="31.5" customHeight="1">
      <c r="A18" s="16">
        <v>2</v>
      </c>
      <c r="B18" s="27" t="s">
        <v>111</v>
      </c>
      <c r="C18" s="27" t="s">
        <v>414</v>
      </c>
      <c r="D18" s="28">
        <v>408</v>
      </c>
    </row>
    <row r="19" spans="1:4" ht="31.5" customHeight="1">
      <c r="A19" s="14" t="s">
        <v>114</v>
      </c>
      <c r="B19" s="29" t="s">
        <v>392</v>
      </c>
      <c r="C19" s="30"/>
      <c r="D19" s="31">
        <f>D20+D24</f>
        <v>610</v>
      </c>
    </row>
    <row r="20" spans="1:4" ht="31.5" customHeight="1">
      <c r="A20" s="32"/>
      <c r="B20" s="29" t="s">
        <v>415</v>
      </c>
      <c r="C20" s="30"/>
      <c r="D20" s="31">
        <f>D21+D22+D23</f>
        <v>441</v>
      </c>
    </row>
    <row r="21" spans="1:4" s="3" customFormat="1" ht="42" customHeight="1">
      <c r="A21" s="16">
        <v>1</v>
      </c>
      <c r="B21" s="33" t="s">
        <v>10</v>
      </c>
      <c r="C21" s="34" t="s">
        <v>416</v>
      </c>
      <c r="D21" s="33">
        <v>100</v>
      </c>
    </row>
    <row r="22" spans="1:4" s="3" customFormat="1" ht="42" customHeight="1">
      <c r="A22" s="16">
        <v>2</v>
      </c>
      <c r="B22" s="33" t="s">
        <v>10</v>
      </c>
      <c r="C22" s="34" t="s">
        <v>417</v>
      </c>
      <c r="D22" s="33">
        <v>72</v>
      </c>
    </row>
    <row r="23" spans="1:4" s="3" customFormat="1" ht="33" customHeight="1">
      <c r="A23" s="16">
        <v>3</v>
      </c>
      <c r="B23" s="33" t="s">
        <v>10</v>
      </c>
      <c r="C23" s="35" t="s">
        <v>418</v>
      </c>
      <c r="D23" s="33">
        <v>269</v>
      </c>
    </row>
    <row r="24" spans="1:4" s="3" customFormat="1" ht="31.5" customHeight="1">
      <c r="A24" s="16"/>
      <c r="B24" s="36" t="s">
        <v>419</v>
      </c>
      <c r="C24" s="37"/>
      <c r="D24" s="38">
        <f aca="true" t="shared" si="0" ref="D24:D29">D25</f>
        <v>169</v>
      </c>
    </row>
    <row r="25" spans="1:4" s="3" customFormat="1" ht="31.5" customHeight="1">
      <c r="A25" s="16">
        <v>4</v>
      </c>
      <c r="B25" s="33" t="s">
        <v>142</v>
      </c>
      <c r="C25" s="35" t="s">
        <v>420</v>
      </c>
      <c r="D25" s="33">
        <v>169</v>
      </c>
    </row>
    <row r="26" spans="1:4" ht="31.5" customHeight="1">
      <c r="A26" s="14" t="s">
        <v>200</v>
      </c>
      <c r="B26" s="39" t="s">
        <v>421</v>
      </c>
      <c r="C26" s="40"/>
      <c r="D26" s="13">
        <v>116</v>
      </c>
    </row>
    <row r="27" spans="1:4" ht="31.5" customHeight="1">
      <c r="A27" s="41"/>
      <c r="B27" s="39" t="s">
        <v>422</v>
      </c>
      <c r="C27" s="40"/>
      <c r="D27" s="13">
        <f t="shared" si="0"/>
        <v>116</v>
      </c>
    </row>
    <row r="28" spans="1:4" ht="48" customHeight="1">
      <c r="A28" s="16">
        <v>1</v>
      </c>
      <c r="B28" s="42" t="s">
        <v>423</v>
      </c>
      <c r="C28" s="43" t="s">
        <v>424</v>
      </c>
      <c r="D28" s="44">
        <v>116</v>
      </c>
    </row>
    <row r="29" spans="1:4" s="1" customFormat="1" ht="31.5" customHeight="1">
      <c r="A29" s="45" t="s">
        <v>209</v>
      </c>
      <c r="B29" s="14" t="s">
        <v>425</v>
      </c>
      <c r="C29" s="25"/>
      <c r="D29" s="13">
        <f t="shared" si="0"/>
        <v>128</v>
      </c>
    </row>
    <row r="30" spans="1:4" s="1" customFormat="1" ht="31.5" customHeight="1">
      <c r="A30" s="16"/>
      <c r="B30" s="17" t="s">
        <v>9</v>
      </c>
      <c r="C30" s="18"/>
      <c r="D30" s="13">
        <f>SUM(D31:D31)</f>
        <v>128</v>
      </c>
    </row>
    <row r="31" spans="1:4" s="1" customFormat="1" ht="31.5" customHeight="1">
      <c r="A31" s="16">
        <v>1</v>
      </c>
      <c r="B31" s="26" t="s">
        <v>10</v>
      </c>
      <c r="C31" s="21" t="s">
        <v>426</v>
      </c>
      <c r="D31" s="44">
        <v>128</v>
      </c>
    </row>
    <row r="32" spans="1:4" ht="31.5" customHeight="1">
      <c r="A32" s="14" t="s">
        <v>223</v>
      </c>
      <c r="B32" s="22" t="s">
        <v>427</v>
      </c>
      <c r="C32" s="46"/>
      <c r="D32" s="47">
        <f>D33+D35</f>
        <v>226</v>
      </c>
    </row>
    <row r="33" spans="1:4" ht="31.5" customHeight="1">
      <c r="A33" s="32"/>
      <c r="B33" s="22" t="s">
        <v>9</v>
      </c>
      <c r="C33" s="46"/>
      <c r="D33" s="47">
        <f>D34</f>
        <v>170</v>
      </c>
    </row>
    <row r="34" spans="1:4" s="4" customFormat="1" ht="36.75" customHeight="1">
      <c r="A34" s="16">
        <v>1</v>
      </c>
      <c r="B34" s="20" t="s">
        <v>10</v>
      </c>
      <c r="C34" s="21" t="s">
        <v>428</v>
      </c>
      <c r="D34" s="44">
        <v>170</v>
      </c>
    </row>
    <row r="35" spans="1:4" s="4" customFormat="1" ht="31.5" customHeight="1">
      <c r="A35" s="16"/>
      <c r="B35" s="36" t="s">
        <v>429</v>
      </c>
      <c r="C35" s="48"/>
      <c r="D35" s="38">
        <f>D36</f>
        <v>56</v>
      </c>
    </row>
    <row r="36" spans="1:4" s="4" customFormat="1" ht="34.5" customHeight="1">
      <c r="A36" s="16">
        <v>2</v>
      </c>
      <c r="B36" s="20" t="s">
        <v>430</v>
      </c>
      <c r="C36" s="21" t="s">
        <v>431</v>
      </c>
      <c r="D36" s="33">
        <v>56</v>
      </c>
    </row>
    <row r="37" spans="2:3" s="1" customFormat="1" ht="15.75">
      <c r="B37" s="5"/>
      <c r="C37" s="6"/>
    </row>
    <row r="38" spans="2:6" s="1" customFormat="1" ht="15.75">
      <c r="B38" s="5"/>
      <c r="C38" s="6"/>
      <c r="E38"/>
      <c r="F38"/>
    </row>
    <row r="39" spans="2:6" s="1" customFormat="1" ht="15.75">
      <c r="B39" s="5"/>
      <c r="C39" s="6"/>
      <c r="E39"/>
      <c r="F39"/>
    </row>
    <row r="40" spans="2:6" s="1" customFormat="1" ht="15.75">
      <c r="B40" s="5"/>
      <c r="C40" s="6"/>
      <c r="E40"/>
      <c r="F40"/>
    </row>
    <row r="41" spans="2:6" s="1" customFormat="1" ht="15.75">
      <c r="B41" s="5"/>
      <c r="C41" s="6"/>
      <c r="E41"/>
      <c r="F41"/>
    </row>
    <row r="42" spans="2:6" s="1" customFormat="1" ht="15.75">
      <c r="B42" s="5"/>
      <c r="C42" s="6"/>
      <c r="E42"/>
      <c r="F42"/>
    </row>
    <row r="43" spans="2:6" s="1" customFormat="1" ht="15.75">
      <c r="B43" s="5"/>
      <c r="C43" s="6"/>
      <c r="E43"/>
      <c r="F43"/>
    </row>
  </sheetData>
  <sheetProtection/>
  <autoFilter ref="A3:F36"/>
  <mergeCells count="18">
    <mergeCell ref="A2:D2"/>
    <mergeCell ref="A4:C4"/>
    <mergeCell ref="B5:C5"/>
    <mergeCell ref="B6:C6"/>
    <mergeCell ref="B12:C12"/>
    <mergeCell ref="B14:C14"/>
    <mergeCell ref="B15:C15"/>
    <mergeCell ref="B17:C17"/>
    <mergeCell ref="B19:C19"/>
    <mergeCell ref="B20:C20"/>
    <mergeCell ref="B24:C24"/>
    <mergeCell ref="B26:C26"/>
    <mergeCell ref="B27:C27"/>
    <mergeCell ref="B29:C29"/>
    <mergeCell ref="B30:C30"/>
    <mergeCell ref="B32:C32"/>
    <mergeCell ref="B33:C33"/>
    <mergeCell ref="B35:C35"/>
  </mergeCells>
  <printOptions horizontalCentered="1"/>
  <pageMargins left="0.5902777777777778" right="0.5902777777777778" top="0.4722222222222222" bottom="0.4722222222222222" header="0.5" footer="0.5"/>
  <pageSetup fitToHeight="0" fitToWidth="1" horizontalDpi="600" verticalDpi="600" orientation="portrait" paperSize="9" scale="81"/>
  <rowBreaks count="1" manualBreakCount="1">
    <brk id="25" max="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wly</dc:creator>
  <cp:keywords/>
  <dc:description/>
  <cp:lastModifiedBy>gxxc</cp:lastModifiedBy>
  <cp:lastPrinted>2016-08-30T17:08:07Z</cp:lastPrinted>
  <dcterms:created xsi:type="dcterms:W3CDTF">2015-09-15T06:41:07Z</dcterms:created>
  <dcterms:modified xsi:type="dcterms:W3CDTF">2023-11-17T17:47:36Z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2052-11.8.2.1122</vt:lpwstr>
  </property>
  <property fmtid="{D5CDD505-2E9C-101B-9397-08002B2CF9AE}" pid="3" name="I">
    <vt:lpwstr>BC41EABA671E4EC7AEF5BFD23144DBAE_13</vt:lpwstr>
  </property>
  <property fmtid="{D5CDD505-2E9C-101B-9397-08002B2CF9AE}" pid="4" name="퀀_generated_2.-2147483648">
    <vt:i4>2052</vt:i4>
  </property>
</Properties>
</file>